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健康福祉部\障害福祉課\共有データ\個別項目\75_【支援係】相談支援関連\003 相談支援\計画相談\【計画相談事業所】新規・変更・更新・廃止・加算・様式\05相談支援事業所更新期間・体制加算\"/>
    </mc:Choice>
  </mc:AlternateContent>
  <xr:revisionPtr revIDLastSave="0" documentId="13_ncr:1_{08DE4401-EFAA-4EAF-9AEA-257BFC3290D5}" xr6:coauthVersionLast="36" xr6:coauthVersionMax="36" xr10:uidLastSave="{00000000-0000-0000-0000-000000000000}"/>
  <bookViews>
    <workbookView xWindow="0" yWindow="0" windowWidth="28800" windowHeight="10635" xr2:uid="{9170954B-1289-4DF8-9F47-A69CF80B3990}"/>
  </bookViews>
  <sheets>
    <sheet name="算定方法" sheetId="1" r:id="rId1"/>
    <sheet name="計算シート" sheetId="3" r:id="rId2"/>
    <sheet name="計算シート（例）" sheetId="2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14" i="3" s="1"/>
  <c r="K13" i="3" s="1"/>
  <c r="L14" i="3"/>
  <c r="L13" i="3" s="1"/>
  <c r="M14" i="3"/>
  <c r="M13" i="3" s="1"/>
  <c r="N14" i="3"/>
  <c r="N13" i="3" s="1"/>
  <c r="O14" i="3"/>
  <c r="O13" i="3" s="1"/>
  <c r="P14" i="3"/>
  <c r="P13" i="3" s="1"/>
  <c r="K9" i="3"/>
  <c r="F4" i="3"/>
  <c r="G4" i="3"/>
  <c r="H4" i="3"/>
  <c r="I4" i="3"/>
  <c r="J4" i="3"/>
  <c r="K4" i="3"/>
  <c r="L4" i="3"/>
  <c r="M4" i="3"/>
  <c r="N4" i="3"/>
  <c r="O4" i="3"/>
  <c r="P4" i="3"/>
  <c r="P9" i="3"/>
  <c r="L9" i="3"/>
  <c r="M9" i="3"/>
  <c r="N9" i="3"/>
  <c r="O9" i="3"/>
  <c r="E4" i="3"/>
  <c r="L8" i="2"/>
  <c r="K8" i="2"/>
  <c r="L3" i="2"/>
  <c r="K3" i="2"/>
  <c r="J3" i="2"/>
  <c r="I3" i="2"/>
  <c r="H3" i="2"/>
  <c r="G3" i="2"/>
  <c r="F3" i="2"/>
  <c r="L7" i="2" s="1"/>
  <c r="L10" i="2" s="1"/>
  <c r="L11" i="2" s="1"/>
  <c r="L13" i="2" s="1"/>
  <c r="E3" i="2"/>
  <c r="K7" i="2" s="1"/>
  <c r="K10" i="2" s="1"/>
  <c r="K11" i="2" s="1"/>
  <c r="K13" i="2" s="1"/>
  <c r="P8" i="3" l="1"/>
  <c r="P11" i="3" s="1"/>
  <c r="K8" i="3"/>
  <c r="K11" i="3" s="1"/>
  <c r="N8" i="3"/>
  <c r="N11" i="3" s="1"/>
  <c r="L8" i="3"/>
  <c r="L11" i="3" s="1"/>
  <c r="M8" i="3"/>
  <c r="M11" i="3" s="1"/>
  <c r="O8" i="3"/>
  <c r="O11" i="3" s="1"/>
  <c r="K12" i="2"/>
  <c r="L12" i="2"/>
  <c r="O12" i="3" l="1"/>
  <c r="M12" i="3"/>
  <c r="L12" i="3"/>
  <c r="N12" i="3"/>
  <c r="P12" i="3"/>
</calcChain>
</file>

<file path=xl/sharedStrings.xml><?xml version="1.0" encoding="utf-8"?>
<sst xmlns="http://schemas.openxmlformats.org/spreadsheetml/2006/main" count="73" uniqueCount="58">
  <si>
    <t>【取扱件数】 計画相談支援の取扱件数が40件以上となった場合の算定方法について</t>
    <rPh sb="31" eb="35">
      <t>サンテイホウホウ</t>
    </rPh>
    <phoneticPr fontId="1"/>
  </si>
  <si>
    <t>【※2】報酬Ⅱ</t>
    <phoneticPr fontId="1"/>
  </si>
  <si>
    <t>【※3】取扱件数</t>
    <phoneticPr fontId="1"/>
  </si>
  <si>
    <t>【※4】相談支援専門員の平均数</t>
    <phoneticPr fontId="1"/>
  </si>
  <si>
    <t>【※5】計画相談支援対象障害者等の平均数</t>
    <phoneticPr fontId="1"/>
  </si>
  <si>
    <t>＜留意事項＞</t>
    <rPh sb="1" eb="5">
      <t>リュウイジコウ</t>
    </rPh>
    <phoneticPr fontId="1"/>
  </si>
  <si>
    <t>〇 報酬Ⅱの件数を、契約日が新しい利用者から順に割り当てます。</t>
    <phoneticPr fontId="1"/>
  </si>
  <si>
    <t>〇 機能強化型の報酬は算定できません。</t>
    <phoneticPr fontId="1"/>
  </si>
  <si>
    <t>〇 加算は件数に含めません。</t>
    <rPh sb="2" eb="4">
      <t>カサン</t>
    </rPh>
    <rPh sb="5" eb="7">
      <t>ケンスウ</t>
    </rPh>
    <rPh sb="8" eb="9">
      <t>フク</t>
    </rPh>
    <phoneticPr fontId="1"/>
  </si>
  <si>
    <t>〇 提供月毎の取扱件数とします。（請求月毎ではありません。）</t>
    <rPh sb="2" eb="5">
      <t>テイキョウツキ</t>
    </rPh>
    <rPh sb="5" eb="6">
      <t>ゴト</t>
    </rPh>
    <rPh sb="7" eb="11">
      <t>トリアツカイケンスウ</t>
    </rPh>
    <rPh sb="17" eb="20">
      <t>セイキュウツキ</t>
    </rPh>
    <rPh sb="20" eb="21">
      <t>ゴト</t>
    </rPh>
    <phoneticPr fontId="1"/>
  </si>
  <si>
    <t>【※1】報酬Ⅰ</t>
    <phoneticPr fontId="1"/>
  </si>
  <si>
    <t>○ 報酬Ⅰ【※1】の算定件数</t>
    <phoneticPr fontId="1"/>
  </si>
  <si>
    <t>○ 報酬Ⅱ【※2】の算定件数</t>
    <phoneticPr fontId="1"/>
  </si>
  <si>
    <t>　サービス利用支援費（Ⅰ）・継続サービス利用支援費（Ⅰ）</t>
    <phoneticPr fontId="1"/>
  </si>
  <si>
    <t>　障害児支援利用援助費（Ⅰ）・継続障害児支援利用援助費（Ⅰ）</t>
    <phoneticPr fontId="1"/>
  </si>
  <si>
    <t>　サービス利用支援費（Ⅱ）・継続サービス利用支援費（Ⅱ）</t>
    <phoneticPr fontId="1"/>
  </si>
  <si>
    <t>　障害児支援利用援助費（Ⅱ）・継続障害児支援利用援助費（Ⅱ）</t>
    <phoneticPr fontId="1"/>
  </si>
  <si>
    <t>　計画相談支援対象障害者等の平均数【※5】÷ 相談支援専門員の平均数</t>
    <phoneticPr fontId="1"/>
  </si>
  <si>
    <t>　当該事業所の相談支援専門員の員数の前6月の平均値</t>
    <phoneticPr fontId="1"/>
  </si>
  <si>
    <t>　（相談支援員については、1人につき相談支援専門員0.5人とみなして算定します。）</t>
    <phoneticPr fontId="1"/>
  </si>
  <si>
    <t>　1月間に実施した計画作成とモニタリングの合計数の前6月の平均値</t>
    <phoneticPr fontId="1"/>
  </si>
  <si>
    <t>〇 計画相談支援と障害児相談支援を一体的に行う事業所の場合、合わせて計算し、計画相談支援の利用者から先に報酬Ⅱの件数を割り当てます。</t>
    <phoneticPr fontId="1"/>
  </si>
  <si>
    <t xml:space="preserve"> 　(取扱件数【※3】- 39)× 相談支援専門員の平均数【※4】(小数点以下切り捨て)</t>
    <phoneticPr fontId="1"/>
  </si>
  <si>
    <t>対応件数合計（件）</t>
    <rPh sb="0" eb="2">
      <t>タイオウ</t>
    </rPh>
    <rPh sb="2" eb="4">
      <t>ケンスウ</t>
    </rPh>
    <rPh sb="4" eb="6">
      <t>ゴウケイ</t>
    </rPh>
    <rPh sb="7" eb="8">
      <t>ケン</t>
    </rPh>
    <phoneticPr fontId="1"/>
  </si>
  <si>
    <t>相談支援専門員数（人）</t>
    <rPh sb="0" eb="7">
      <t>ソウダンシエンセンモンイン</t>
    </rPh>
    <rPh sb="7" eb="8">
      <t>スウ</t>
    </rPh>
    <rPh sb="9" eb="10">
      <t>ニン</t>
    </rPh>
    <phoneticPr fontId="1"/>
  </si>
  <si>
    <t>・　計画相談支援対象障害者等の数（１月から６月の平均値）</t>
    <phoneticPr fontId="1"/>
  </si>
  <si>
    <t>　→（45＋45＋60＋45＋45＋50）÷６ ＝48.333…（Ａ）</t>
    <phoneticPr fontId="1"/>
  </si>
  <si>
    <t>・　相談支援専門員の員数（１月から６月の平均値）</t>
    <phoneticPr fontId="1"/>
  </si>
  <si>
    <t>　→（１＋１＋１＋１＋１＋２）÷６ ＝1.166…（Ｂ）</t>
    <phoneticPr fontId="1"/>
  </si>
  <si>
    <t>・　取扱件数 →（Ａ）÷（Ｂ）＝41.428…（Ｃ）≧40</t>
    <phoneticPr fontId="1"/>
  </si>
  <si>
    <t>のため、基本報酬（Ⅱ）を算定する必要があり、算定する件数は</t>
    <phoneticPr fontId="1"/>
  </si>
  <si>
    <t>（（Ｃ）-39）×（Ｂ）＝2.833…となり、小数点以下の端数を切り捨てた２件となる。</t>
    <phoneticPr fontId="1"/>
  </si>
  <si>
    <t>なお、計画相談支援と障害児相談支援を一体的に実施しているので、計画相談支援の７月の請求件数40件のうち２件を基本報酬（Ⅱ）で算定する。</t>
    <phoneticPr fontId="1"/>
  </si>
  <si>
    <t>・　計画相談支援対象障害者等の数（２月から７月の平均値）</t>
    <phoneticPr fontId="1"/>
  </si>
  <si>
    <t>　→（45＋60＋45＋45＋50＋60）÷６ ＝50.833…（Ａ）</t>
    <phoneticPr fontId="1"/>
  </si>
  <si>
    <t>・　相談支援専門員の員数（２月から７月の平均値）</t>
    <phoneticPr fontId="1"/>
  </si>
  <si>
    <t>　→（１＋１＋１＋１＋２＋２）÷６ ＝1.333… （Ｂ）</t>
    <phoneticPr fontId="1"/>
  </si>
  <si>
    <t>・ 取扱件数 →（Ａ）÷（Ｂ） ＝38.125（Ｃ）＜40　となり、</t>
    <phoneticPr fontId="1"/>
  </si>
  <si>
    <t>全てサービス利用支援費（Ⅰ）又は継続サービス利用支援費（Ⅰ）を算定することとなる。</t>
    <phoneticPr fontId="1"/>
  </si>
  <si>
    <t>　 当該月の計画作成費及びモニタリング費の算定件数 － 報酬Ⅱの算定件数</t>
    <rPh sb="11" eb="12">
      <t>オヨ</t>
    </rPh>
    <phoneticPr fontId="1"/>
  </si>
  <si>
    <t>　うち計画相談</t>
    <rPh sb="3" eb="7">
      <t>ケイカクソウダン</t>
    </rPh>
    <phoneticPr fontId="1"/>
  </si>
  <si>
    <t>　うち障害児相談</t>
    <rPh sb="3" eb="6">
      <t>ショウガイジ</t>
    </rPh>
    <rPh sb="6" eb="8">
      <t>ソウダン</t>
    </rPh>
    <phoneticPr fontId="1"/>
  </si>
  <si>
    <t>報酬Ⅰ</t>
    <rPh sb="0" eb="2">
      <t>ホウシュウ</t>
    </rPh>
    <phoneticPr fontId="1"/>
  </si>
  <si>
    <t>報酬Ⅱ</t>
    <phoneticPr fontId="1"/>
  </si>
  <si>
    <t>↓</t>
    <phoneticPr fontId="1"/>
  </si>
  <si>
    <t>前6月の平均取扱件数（件）…（A）</t>
    <rPh sb="0" eb="1">
      <t>マエ</t>
    </rPh>
    <rPh sb="2" eb="3">
      <t>ツキ</t>
    </rPh>
    <rPh sb="4" eb="6">
      <t>ヘイキン</t>
    </rPh>
    <rPh sb="6" eb="8">
      <t>トリアツカイ</t>
    </rPh>
    <rPh sb="8" eb="10">
      <t>ケンスウ</t>
    </rPh>
    <rPh sb="11" eb="12">
      <t>ケン</t>
    </rPh>
    <phoneticPr fontId="1"/>
  </si>
  <si>
    <t>前6月の平均相談支援専門員数（人）…（B）</t>
    <rPh sb="0" eb="1">
      <t>マエ</t>
    </rPh>
    <rPh sb="2" eb="3">
      <t>ツキ</t>
    </rPh>
    <rPh sb="4" eb="6">
      <t>ヘイキン</t>
    </rPh>
    <rPh sb="6" eb="10">
      <t>ソウダンシエン</t>
    </rPh>
    <rPh sb="10" eb="13">
      <t>センモンイン</t>
    </rPh>
    <rPh sb="13" eb="14">
      <t>スウ</t>
    </rPh>
    <rPh sb="15" eb="16">
      <t>ニン</t>
    </rPh>
    <phoneticPr fontId="1"/>
  </si>
  <si>
    <t>取扱件数（件）…（C）</t>
    <rPh sb="0" eb="2">
      <t>トリアツカイ</t>
    </rPh>
    <rPh sb="2" eb="4">
      <t>ケンスウ</t>
    </rPh>
    <phoneticPr fontId="1"/>
  </si>
  <si>
    <t>報酬Ⅱ算定有無</t>
    <rPh sb="0" eb="2">
      <t>ホウシュウ</t>
    </rPh>
    <rPh sb="3" eb="5">
      <t>サンテイ</t>
    </rPh>
    <rPh sb="5" eb="7">
      <t>ウム</t>
    </rPh>
    <phoneticPr fontId="1"/>
  </si>
  <si>
    <t>事業所名</t>
    <rPh sb="0" eb="4">
      <t>ジギョウショメイ</t>
    </rPh>
    <phoneticPr fontId="1"/>
  </si>
  <si>
    <t>色付きの箇所を入力してください。</t>
    <rPh sb="0" eb="2">
      <t>イロツ</t>
    </rPh>
    <rPh sb="4" eb="6">
      <t>カショ</t>
    </rPh>
    <rPh sb="7" eb="9">
      <t>ニュウリョク</t>
    </rPh>
    <phoneticPr fontId="1"/>
  </si>
  <si>
    <t>&lt;計算シート例＞</t>
    <rPh sb="1" eb="3">
      <t>ケイサン</t>
    </rPh>
    <rPh sb="6" eb="7">
      <t>レイ</t>
    </rPh>
    <phoneticPr fontId="1"/>
  </si>
  <si>
    <t>提供月</t>
    <rPh sb="0" eb="2">
      <t>テイキョウ</t>
    </rPh>
    <rPh sb="2" eb="3">
      <t>ツキ</t>
    </rPh>
    <phoneticPr fontId="1"/>
  </si>
  <si>
    <t>前6月の平均取扱件数（件）</t>
    <rPh sb="0" eb="1">
      <t>マエ</t>
    </rPh>
    <rPh sb="2" eb="3">
      <t>ツキ</t>
    </rPh>
    <rPh sb="4" eb="6">
      <t>ヘイキン</t>
    </rPh>
    <rPh sb="6" eb="8">
      <t>トリアツカイ</t>
    </rPh>
    <rPh sb="8" eb="10">
      <t>ケンスウ</t>
    </rPh>
    <rPh sb="11" eb="12">
      <t>ケン</t>
    </rPh>
    <phoneticPr fontId="1"/>
  </si>
  <si>
    <t>前6月の平均相談支援専門員数（人）</t>
    <rPh sb="0" eb="1">
      <t>マエ</t>
    </rPh>
    <rPh sb="2" eb="3">
      <t>ツキ</t>
    </rPh>
    <rPh sb="4" eb="6">
      <t>ヘイキン</t>
    </rPh>
    <rPh sb="6" eb="10">
      <t>ソウダンシエン</t>
    </rPh>
    <rPh sb="10" eb="13">
      <t>センモンイン</t>
    </rPh>
    <rPh sb="13" eb="14">
      <t>スウ</t>
    </rPh>
    <rPh sb="15" eb="16">
      <t>ニン</t>
    </rPh>
    <phoneticPr fontId="1"/>
  </si>
  <si>
    <t>取扱件数（件）</t>
    <rPh sb="0" eb="2">
      <t>トリアツカイ</t>
    </rPh>
    <rPh sb="2" eb="4">
      <t>ケンスウ</t>
    </rPh>
    <phoneticPr fontId="1"/>
  </si>
  <si>
    <t>①　７月提供分の請求について</t>
    <rPh sb="4" eb="6">
      <t>テイキョウ</t>
    </rPh>
    <phoneticPr fontId="1"/>
  </si>
  <si>
    <t>②　 ８月提供分の請求について</t>
    <rPh sb="5" eb="7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</si>
</sst>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3" xfId="0" applyNumberFormat="1" applyBorder="1" applyAlignment="1" applyProtection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</xdr:row>
      <xdr:rowOff>295275</xdr:rowOff>
    </xdr:from>
    <xdr:to>
      <xdr:col>10</xdr:col>
      <xdr:colOff>38100</xdr:colOff>
      <xdr:row>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82B0848-0B9B-4177-9BBE-389290288979}"/>
            </a:ext>
          </a:extLst>
        </xdr:cNvPr>
        <xdr:cNvSpPr/>
      </xdr:nvSpPr>
      <xdr:spPr>
        <a:xfrm>
          <a:off x="2847975" y="7658100"/>
          <a:ext cx="452437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657225</xdr:colOff>
      <xdr:row>1</xdr:row>
      <xdr:rowOff>257175</xdr:rowOff>
    </xdr:from>
    <xdr:to>
      <xdr:col>11</xdr:col>
      <xdr:colOff>38099</xdr:colOff>
      <xdr:row>3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81AB313-B792-4499-ABDA-43AE7664476D}"/>
            </a:ext>
          </a:extLst>
        </xdr:cNvPr>
        <xdr:cNvSpPr/>
      </xdr:nvSpPr>
      <xdr:spPr>
        <a:xfrm>
          <a:off x="3590925" y="7658100"/>
          <a:ext cx="4514849" cy="3143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666750</xdr:colOff>
      <xdr:row>5</xdr:row>
      <xdr:rowOff>314326</xdr:rowOff>
    </xdr:from>
    <xdr:to>
      <xdr:col>11</xdr:col>
      <xdr:colOff>38100</xdr:colOff>
      <xdr:row>8</xdr:row>
      <xdr:rowOff>28576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BE1D25-A6DE-4703-AD4D-D976E2B15FDA}"/>
            </a:ext>
          </a:extLst>
        </xdr:cNvPr>
        <xdr:cNvSpPr/>
      </xdr:nvSpPr>
      <xdr:spPr>
        <a:xfrm>
          <a:off x="7267575" y="8610601"/>
          <a:ext cx="838200" cy="5048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666750</xdr:colOff>
      <xdr:row>5</xdr:row>
      <xdr:rowOff>314325</xdr:rowOff>
    </xdr:from>
    <xdr:to>
      <xdr:col>12</xdr:col>
      <xdr:colOff>38100</xdr:colOff>
      <xdr:row>8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9E84F55-E9FA-461F-8777-9A9A9E8C4DD7}"/>
            </a:ext>
          </a:extLst>
        </xdr:cNvPr>
        <xdr:cNvSpPr/>
      </xdr:nvSpPr>
      <xdr:spPr>
        <a:xfrm>
          <a:off x="8001000" y="8610600"/>
          <a:ext cx="838200" cy="51435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647700</xdr:colOff>
      <xdr:row>4</xdr:row>
      <xdr:rowOff>295275</xdr:rowOff>
    </xdr:from>
    <xdr:to>
      <xdr:col>10</xdr:col>
      <xdr:colOff>38100</xdr:colOff>
      <xdr:row>6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0BEAF7D-3787-4C8C-B99E-DB9D69B344F7}"/>
            </a:ext>
          </a:extLst>
        </xdr:cNvPr>
        <xdr:cNvSpPr/>
      </xdr:nvSpPr>
      <xdr:spPr>
        <a:xfrm>
          <a:off x="2847975" y="8372475"/>
          <a:ext cx="452437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657225</xdr:colOff>
      <xdr:row>4</xdr:row>
      <xdr:rowOff>257175</xdr:rowOff>
    </xdr:from>
    <xdr:to>
      <xdr:col>11</xdr:col>
      <xdr:colOff>38099</xdr:colOff>
      <xdr:row>6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15947DB-6B10-4779-BE92-819F0F4195A4}"/>
            </a:ext>
          </a:extLst>
        </xdr:cNvPr>
        <xdr:cNvSpPr/>
      </xdr:nvSpPr>
      <xdr:spPr>
        <a:xfrm>
          <a:off x="3590925" y="8372475"/>
          <a:ext cx="4514849" cy="31432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62E8-341E-46E9-801D-2AC967FEDE93}">
  <dimension ref="A1:I32"/>
  <sheetViews>
    <sheetView tabSelected="1" workbookViewId="0">
      <selection activeCell="K16" sqref="K16"/>
    </sheetView>
  </sheetViews>
  <sheetFormatPr defaultRowHeight="18.75" x14ac:dyDescent="0.4"/>
  <cols>
    <col min="1" max="15" width="9.625" customWidth="1"/>
  </cols>
  <sheetData>
    <row r="1" spans="1:9" x14ac:dyDescent="0.4">
      <c r="A1" t="s">
        <v>0</v>
      </c>
    </row>
    <row r="3" spans="1:9" x14ac:dyDescent="0.4">
      <c r="A3" t="s">
        <v>11</v>
      </c>
    </row>
    <row r="4" spans="1:9" x14ac:dyDescent="0.4">
      <c r="A4" t="s">
        <v>39</v>
      </c>
    </row>
    <row r="6" spans="1:9" x14ac:dyDescent="0.4">
      <c r="A6" t="s">
        <v>12</v>
      </c>
    </row>
    <row r="7" spans="1:9" x14ac:dyDescent="0.4">
      <c r="A7" t="s">
        <v>22</v>
      </c>
    </row>
    <row r="8" spans="1:9" ht="19.5" thickBot="1" x14ac:dyDescent="0.45"/>
    <row r="9" spans="1:9" ht="19.5" thickTop="1" x14ac:dyDescent="0.4">
      <c r="A9" s="2" t="s">
        <v>10</v>
      </c>
      <c r="B9" s="3"/>
      <c r="C9" s="3"/>
      <c r="D9" s="3"/>
      <c r="E9" s="3"/>
      <c r="F9" s="3"/>
      <c r="G9" s="3"/>
      <c r="H9" s="4"/>
      <c r="I9" s="5"/>
    </row>
    <row r="10" spans="1:9" x14ac:dyDescent="0.4">
      <c r="A10" s="5" t="s">
        <v>13</v>
      </c>
      <c r="B10" s="1"/>
      <c r="C10" s="1"/>
      <c r="D10" s="1"/>
      <c r="E10" s="1"/>
      <c r="F10" s="1"/>
      <c r="G10" s="1"/>
      <c r="H10" s="6"/>
      <c r="I10" s="5"/>
    </row>
    <row r="11" spans="1:9" x14ac:dyDescent="0.4">
      <c r="A11" s="5" t="s">
        <v>14</v>
      </c>
      <c r="B11" s="1"/>
      <c r="C11" s="1"/>
      <c r="D11" s="1"/>
      <c r="E11" s="1"/>
      <c r="F11" s="1"/>
      <c r="G11" s="1"/>
      <c r="H11" s="6"/>
      <c r="I11" s="5"/>
    </row>
    <row r="12" spans="1:9" x14ac:dyDescent="0.4">
      <c r="A12" s="5"/>
      <c r="B12" s="1"/>
      <c r="C12" s="1"/>
      <c r="D12" s="1"/>
      <c r="E12" s="1"/>
      <c r="F12" s="1"/>
      <c r="G12" s="1"/>
      <c r="H12" s="6"/>
      <c r="I12" s="5"/>
    </row>
    <row r="13" spans="1:9" x14ac:dyDescent="0.4">
      <c r="A13" s="5" t="s">
        <v>1</v>
      </c>
      <c r="B13" s="1"/>
      <c r="C13" s="1"/>
      <c r="D13" s="1"/>
      <c r="E13" s="1"/>
      <c r="F13" s="1"/>
      <c r="G13" s="1"/>
      <c r="H13" s="6"/>
      <c r="I13" s="5"/>
    </row>
    <row r="14" spans="1:9" x14ac:dyDescent="0.4">
      <c r="A14" s="5" t="s">
        <v>15</v>
      </c>
      <c r="B14" s="1"/>
      <c r="C14" s="1"/>
      <c r="D14" s="1"/>
      <c r="E14" s="1"/>
      <c r="F14" s="1"/>
      <c r="G14" s="1"/>
      <c r="H14" s="6"/>
      <c r="I14" s="5"/>
    </row>
    <row r="15" spans="1:9" x14ac:dyDescent="0.4">
      <c r="A15" s="5" t="s">
        <v>16</v>
      </c>
      <c r="B15" s="1"/>
      <c r="C15" s="1"/>
      <c r="D15" s="1"/>
      <c r="E15" s="1"/>
      <c r="F15" s="1"/>
      <c r="G15" s="1"/>
      <c r="H15" s="6"/>
      <c r="I15" s="5"/>
    </row>
    <row r="16" spans="1:9" x14ac:dyDescent="0.4">
      <c r="A16" s="5"/>
      <c r="B16" s="1"/>
      <c r="C16" s="1"/>
      <c r="D16" s="1"/>
      <c r="E16" s="1"/>
      <c r="F16" s="1"/>
      <c r="G16" s="1"/>
      <c r="H16" s="6"/>
      <c r="I16" s="5"/>
    </row>
    <row r="17" spans="1:9" x14ac:dyDescent="0.4">
      <c r="A17" s="5" t="s">
        <v>2</v>
      </c>
      <c r="B17" s="1"/>
      <c r="C17" s="1"/>
      <c r="D17" s="1"/>
      <c r="E17" s="1"/>
      <c r="F17" s="1"/>
      <c r="G17" s="1"/>
      <c r="H17" s="6"/>
      <c r="I17" s="5"/>
    </row>
    <row r="18" spans="1:9" x14ac:dyDescent="0.4">
      <c r="A18" s="5" t="s">
        <v>17</v>
      </c>
      <c r="B18" s="1"/>
      <c r="C18" s="1"/>
      <c r="D18" s="1"/>
      <c r="E18" s="1"/>
      <c r="F18" s="1"/>
      <c r="G18" s="1"/>
      <c r="H18" s="6"/>
      <c r="I18" s="5"/>
    </row>
    <row r="19" spans="1:9" x14ac:dyDescent="0.4">
      <c r="A19" s="5"/>
      <c r="B19" s="1"/>
      <c r="C19" s="1"/>
      <c r="D19" s="1"/>
      <c r="E19" s="1"/>
      <c r="F19" s="1"/>
      <c r="G19" s="1"/>
      <c r="H19" s="6"/>
      <c r="I19" s="5"/>
    </row>
    <row r="20" spans="1:9" x14ac:dyDescent="0.4">
      <c r="A20" s="5" t="s">
        <v>3</v>
      </c>
      <c r="B20" s="1"/>
      <c r="C20" s="1"/>
      <c r="D20" s="1"/>
      <c r="E20" s="1"/>
      <c r="F20" s="1"/>
      <c r="G20" s="1"/>
      <c r="H20" s="6"/>
      <c r="I20" s="5"/>
    </row>
    <row r="21" spans="1:9" x14ac:dyDescent="0.4">
      <c r="A21" s="5" t="s">
        <v>18</v>
      </c>
      <c r="B21" s="1"/>
      <c r="C21" s="1"/>
      <c r="D21" s="1"/>
      <c r="E21" s="1"/>
      <c r="F21" s="1"/>
      <c r="G21" s="1"/>
      <c r="H21" s="6"/>
      <c r="I21" s="5"/>
    </row>
    <row r="22" spans="1:9" x14ac:dyDescent="0.4">
      <c r="A22" s="5" t="s">
        <v>19</v>
      </c>
      <c r="B22" s="1"/>
      <c r="C22" s="1"/>
      <c r="D22" s="1"/>
      <c r="E22" s="1"/>
      <c r="F22" s="1"/>
      <c r="G22" s="1"/>
      <c r="H22" s="6"/>
      <c r="I22" s="5"/>
    </row>
    <row r="23" spans="1:9" x14ac:dyDescent="0.4">
      <c r="A23" s="5"/>
      <c r="B23" s="1"/>
      <c r="C23" s="1"/>
      <c r="D23" s="1"/>
      <c r="E23" s="1"/>
      <c r="F23" s="1"/>
      <c r="G23" s="1"/>
      <c r="H23" s="6"/>
      <c r="I23" s="5"/>
    </row>
    <row r="24" spans="1:9" x14ac:dyDescent="0.4">
      <c r="A24" s="5" t="s">
        <v>4</v>
      </c>
      <c r="B24" s="1"/>
      <c r="C24" s="1"/>
      <c r="D24" s="1"/>
      <c r="E24" s="1"/>
      <c r="F24" s="1"/>
      <c r="G24" s="1"/>
      <c r="H24" s="6"/>
      <c r="I24" s="5"/>
    </row>
    <row r="25" spans="1:9" ht="19.5" thickBot="1" x14ac:dyDescent="0.45">
      <c r="A25" s="7" t="s">
        <v>20</v>
      </c>
      <c r="B25" s="8"/>
      <c r="C25" s="8"/>
      <c r="D25" s="8"/>
      <c r="E25" s="8"/>
      <c r="F25" s="8"/>
      <c r="G25" s="8"/>
      <c r="H25" s="9"/>
      <c r="I25" s="5"/>
    </row>
    <row r="26" spans="1:9" ht="19.5" thickTop="1" x14ac:dyDescent="0.4"/>
    <row r="27" spans="1:9" x14ac:dyDescent="0.4">
      <c r="A27" s="10" t="s">
        <v>5</v>
      </c>
    </row>
    <row r="28" spans="1:9" x14ac:dyDescent="0.4">
      <c r="A28" t="s">
        <v>6</v>
      </c>
    </row>
    <row r="29" spans="1:9" x14ac:dyDescent="0.4">
      <c r="A29" t="s">
        <v>7</v>
      </c>
    </row>
    <row r="30" spans="1:9" x14ac:dyDescent="0.4">
      <c r="A30" t="s">
        <v>8</v>
      </c>
    </row>
    <row r="31" spans="1:9" x14ac:dyDescent="0.4">
      <c r="A31" t="s">
        <v>9</v>
      </c>
    </row>
    <row r="32" spans="1:9" x14ac:dyDescent="0.4">
      <c r="A32" t="s">
        <v>21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C584-5D9D-4829-A3F2-17A6B574DEE0}">
  <dimension ref="A1:P14"/>
  <sheetViews>
    <sheetView workbookViewId="0">
      <selection activeCell="V9" sqref="V9"/>
    </sheetView>
  </sheetViews>
  <sheetFormatPr defaultRowHeight="18.75" x14ac:dyDescent="0.4"/>
  <cols>
    <col min="1" max="16" width="8.25" customWidth="1"/>
  </cols>
  <sheetData>
    <row r="1" spans="1:16" x14ac:dyDescent="0.4">
      <c r="A1" t="s">
        <v>50</v>
      </c>
    </row>
    <row r="2" spans="1:16" ht="27" customHeight="1" x14ac:dyDescent="0.4">
      <c r="A2" s="11" t="s">
        <v>49</v>
      </c>
      <c r="B2" s="27"/>
      <c r="C2" s="28"/>
      <c r="D2" s="28"/>
      <c r="E2" s="28"/>
      <c r="F2" s="29"/>
    </row>
    <row r="3" spans="1:16" ht="27" customHeight="1" x14ac:dyDescent="0.4">
      <c r="A3" s="30" t="s">
        <v>52</v>
      </c>
      <c r="B3" s="31"/>
      <c r="C3" s="31"/>
      <c r="D3" s="3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7" customHeight="1" x14ac:dyDescent="0.4">
      <c r="A4" s="24" t="s">
        <v>23</v>
      </c>
      <c r="B4" s="25"/>
      <c r="C4" s="25"/>
      <c r="D4" s="26"/>
      <c r="E4" s="22">
        <f t="shared" ref="E4:K4" si="0">SUM(E5:E6)</f>
        <v>0</v>
      </c>
      <c r="F4" s="22">
        <f t="shared" si="0"/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  <c r="K4" s="22">
        <f t="shared" si="0"/>
        <v>0</v>
      </c>
      <c r="L4" s="22">
        <f t="shared" ref="L4:P4" si="1">SUM(L5:L6)</f>
        <v>0</v>
      </c>
      <c r="M4" s="22">
        <f t="shared" si="1"/>
        <v>0</v>
      </c>
      <c r="N4" s="22">
        <f t="shared" si="1"/>
        <v>0</v>
      </c>
      <c r="O4" s="22">
        <f t="shared" si="1"/>
        <v>0</v>
      </c>
      <c r="P4" s="22">
        <f t="shared" si="1"/>
        <v>0</v>
      </c>
    </row>
    <row r="5" spans="1:16" ht="27" customHeight="1" x14ac:dyDescent="0.4">
      <c r="A5" s="24" t="s">
        <v>40</v>
      </c>
      <c r="B5" s="25"/>
      <c r="C5" s="25"/>
      <c r="D5" s="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7" customHeight="1" x14ac:dyDescent="0.4">
      <c r="A6" s="24" t="s">
        <v>41</v>
      </c>
      <c r="B6" s="25"/>
      <c r="C6" s="25"/>
      <c r="D6" s="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7" customHeight="1" x14ac:dyDescent="0.4">
      <c r="A7" s="24" t="s">
        <v>24</v>
      </c>
      <c r="B7" s="25"/>
      <c r="C7" s="25"/>
      <c r="D7" s="26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7" customHeight="1" x14ac:dyDescent="0.4">
      <c r="A8" s="24" t="s">
        <v>53</v>
      </c>
      <c r="B8" s="25"/>
      <c r="C8" s="25"/>
      <c r="D8" s="26"/>
      <c r="E8" s="14"/>
      <c r="F8" s="14"/>
      <c r="G8" s="14"/>
      <c r="H8" s="14"/>
      <c r="I8" s="14"/>
      <c r="J8" s="14"/>
      <c r="K8" s="22">
        <f>AVERAGE(E4:J4)</f>
        <v>0</v>
      </c>
      <c r="L8" s="22">
        <f t="shared" ref="L8:P8" si="2">AVERAGE(F4:K4)</f>
        <v>0</v>
      </c>
      <c r="M8" s="22">
        <f t="shared" si="2"/>
        <v>0</v>
      </c>
      <c r="N8" s="22">
        <f t="shared" si="2"/>
        <v>0</v>
      </c>
      <c r="O8" s="22">
        <f t="shared" si="2"/>
        <v>0</v>
      </c>
      <c r="P8" s="22">
        <f t="shared" si="2"/>
        <v>0</v>
      </c>
    </row>
    <row r="9" spans="1:16" ht="27" customHeight="1" x14ac:dyDescent="0.4">
      <c r="A9" s="24" t="s">
        <v>54</v>
      </c>
      <c r="B9" s="25"/>
      <c r="C9" s="25"/>
      <c r="D9" s="26"/>
      <c r="E9" s="14"/>
      <c r="F9" s="14"/>
      <c r="G9" s="14"/>
      <c r="H9" s="14"/>
      <c r="I9" s="14"/>
      <c r="J9" s="14"/>
      <c r="K9" s="19" t="str">
        <f>IFERROR(AVERAGE(E7:J7),"")</f>
        <v/>
      </c>
      <c r="L9" s="19" t="str">
        <f>IFERROR(AVERAGE(F7:K7),"")</f>
        <v/>
      </c>
      <c r="M9" s="19" t="str">
        <f t="shared" ref="M9:O9" si="3">IFERROR(AVERAGE(G7:L7),"")</f>
        <v/>
      </c>
      <c r="N9" s="19" t="str">
        <f t="shared" si="3"/>
        <v/>
      </c>
      <c r="O9" s="19" t="str">
        <f t="shared" si="3"/>
        <v/>
      </c>
      <c r="P9" s="19" t="str">
        <f>IFERROR(AVERAGE(J7:O7),"")</f>
        <v/>
      </c>
    </row>
    <row r="10" spans="1:16" ht="27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0" t="s">
        <v>44</v>
      </c>
      <c r="L10" s="20" t="s">
        <v>44</v>
      </c>
      <c r="M10" s="20" t="s">
        <v>44</v>
      </c>
      <c r="N10" s="20" t="s">
        <v>44</v>
      </c>
      <c r="O10" s="20" t="s">
        <v>44</v>
      </c>
      <c r="P10" s="20" t="s">
        <v>44</v>
      </c>
    </row>
    <row r="11" spans="1:16" ht="27" customHeight="1" x14ac:dyDescent="0.4">
      <c r="A11" s="12"/>
      <c r="B11" s="12"/>
      <c r="C11" s="12"/>
      <c r="D11" s="12"/>
      <c r="E11" s="12"/>
      <c r="F11" s="12"/>
      <c r="G11" s="12"/>
      <c r="H11" s="12"/>
      <c r="I11" s="33" t="s">
        <v>55</v>
      </c>
      <c r="J11" s="33"/>
      <c r="K11" s="23" t="str">
        <f>IFERROR(K8/K9,"")</f>
        <v/>
      </c>
      <c r="L11" s="23" t="str">
        <f t="shared" ref="L11:O11" si="4">IFERROR(L8/L9,"")</f>
        <v/>
      </c>
      <c r="M11" s="23" t="str">
        <f t="shared" si="4"/>
        <v/>
      </c>
      <c r="N11" s="23" t="str">
        <f t="shared" si="4"/>
        <v/>
      </c>
      <c r="O11" s="23" t="str">
        <f t="shared" si="4"/>
        <v/>
      </c>
      <c r="P11" s="23" t="str">
        <f>IFERROR(P8/P9,"")</f>
        <v/>
      </c>
    </row>
    <row r="12" spans="1:16" ht="27" customHeight="1" x14ac:dyDescent="0.4">
      <c r="A12" s="12"/>
      <c r="B12" s="12"/>
      <c r="C12" s="12"/>
      <c r="D12" s="12"/>
      <c r="E12" s="12"/>
      <c r="F12" s="12"/>
      <c r="G12" s="12"/>
      <c r="H12" s="12"/>
      <c r="I12" s="34" t="s">
        <v>48</v>
      </c>
      <c r="J12" s="35"/>
      <c r="K12" s="21" t="str">
        <f>IF(K11&gt;=40,"〇","×")</f>
        <v>〇</v>
      </c>
      <c r="L12" s="21" t="str">
        <f>IF(L11&gt;=40,"〇","×")</f>
        <v>〇</v>
      </c>
      <c r="M12" s="21" t="str">
        <f t="shared" ref="M12:P12" si="5">IF(M11&gt;=40,"〇","×")</f>
        <v>〇</v>
      </c>
      <c r="N12" s="21" t="str">
        <f t="shared" si="5"/>
        <v>〇</v>
      </c>
      <c r="O12" s="21" t="str">
        <f t="shared" si="5"/>
        <v>〇</v>
      </c>
      <c r="P12" s="21" t="str">
        <f t="shared" si="5"/>
        <v>〇</v>
      </c>
    </row>
    <row r="13" spans="1:16" ht="27" customHeight="1" x14ac:dyDescent="0.4">
      <c r="A13" s="12"/>
      <c r="B13" s="12"/>
      <c r="C13" s="12"/>
      <c r="D13" s="12"/>
      <c r="E13" s="12"/>
      <c r="F13" s="12"/>
      <c r="G13" s="12"/>
      <c r="H13" s="12"/>
      <c r="I13" s="36" t="s">
        <v>42</v>
      </c>
      <c r="J13" s="36"/>
      <c r="K13" s="23" t="str">
        <f>IFERROR(K4-K14,"")</f>
        <v/>
      </c>
      <c r="L13" s="23" t="str">
        <f t="shared" ref="L13:P13" si="6">IFERROR(L4-L14,"")</f>
        <v/>
      </c>
      <c r="M13" s="23" t="str">
        <f t="shared" si="6"/>
        <v/>
      </c>
      <c r="N13" s="23" t="str">
        <f t="shared" si="6"/>
        <v/>
      </c>
      <c r="O13" s="23" t="str">
        <f t="shared" si="6"/>
        <v/>
      </c>
      <c r="P13" s="23" t="str">
        <f t="shared" si="6"/>
        <v/>
      </c>
    </row>
    <row r="14" spans="1:16" ht="27" customHeight="1" x14ac:dyDescent="0.4">
      <c r="A14" s="12"/>
      <c r="B14" s="12"/>
      <c r="C14" s="12"/>
      <c r="D14" s="12"/>
      <c r="E14" s="12"/>
      <c r="F14" s="12"/>
      <c r="G14" s="12"/>
      <c r="H14" s="12"/>
      <c r="I14" s="36" t="s">
        <v>43</v>
      </c>
      <c r="J14" s="36"/>
      <c r="K14" s="23" t="str">
        <f>IFERROR(IF(K12="〇",ROUNDDOWN((K11-39)*K9,0),0),"")</f>
        <v/>
      </c>
      <c r="L14" s="23" t="str">
        <f t="shared" ref="L14:P14" si="7">IFERROR(IF(L12="〇",ROUNDDOWN((L11-39)*L9,0),0),"")</f>
        <v/>
      </c>
      <c r="M14" s="23" t="str">
        <f t="shared" si="7"/>
        <v/>
      </c>
      <c r="N14" s="23" t="str">
        <f t="shared" si="7"/>
        <v/>
      </c>
      <c r="O14" s="23" t="str">
        <f t="shared" si="7"/>
        <v/>
      </c>
      <c r="P14" s="23" t="str">
        <f t="shared" si="7"/>
        <v/>
      </c>
    </row>
  </sheetData>
  <mergeCells count="12">
    <mergeCell ref="A9:D9"/>
    <mergeCell ref="I11:J11"/>
    <mergeCell ref="I12:J12"/>
    <mergeCell ref="I13:J13"/>
    <mergeCell ref="I14:J14"/>
    <mergeCell ref="A7:D7"/>
    <mergeCell ref="A8:D8"/>
    <mergeCell ref="B2:F2"/>
    <mergeCell ref="A3:D3"/>
    <mergeCell ref="A4:D4"/>
    <mergeCell ref="A5:D5"/>
    <mergeCell ref="A6:D6"/>
  </mergeCells>
  <phoneticPr fontId="1"/>
  <pageMargins left="0.7" right="0.7" top="0.75" bottom="0.75" header="0.3" footer="0.3"/>
  <ignoredErrors>
    <ignoredError sqref="E4:P4 L9:P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5299-5B45-4FB5-BD58-472B7D7E5391}">
  <dimension ref="A1:M29"/>
  <sheetViews>
    <sheetView workbookViewId="0">
      <selection activeCell="P11" sqref="P11"/>
    </sheetView>
  </sheetViews>
  <sheetFormatPr defaultRowHeight="18.75" x14ac:dyDescent="0.4"/>
  <cols>
    <col min="1" max="4" width="9.875" customWidth="1"/>
  </cols>
  <sheetData>
    <row r="1" spans="1:13" x14ac:dyDescent="0.4">
      <c r="A1" s="10" t="s">
        <v>51</v>
      </c>
    </row>
    <row r="2" spans="1:13" ht="27" customHeight="1" x14ac:dyDescent="0.4">
      <c r="A2" s="30" t="s">
        <v>52</v>
      </c>
      <c r="B2" s="31"/>
      <c r="C2" s="31"/>
      <c r="D2" s="32"/>
      <c r="E2" s="11">
        <v>1</v>
      </c>
      <c r="F2" s="11">
        <v>2</v>
      </c>
      <c r="G2" s="11">
        <v>3</v>
      </c>
      <c r="H2" s="11">
        <v>4</v>
      </c>
      <c r="I2" s="11">
        <v>5</v>
      </c>
      <c r="J2" s="11">
        <v>6</v>
      </c>
      <c r="K2" s="11">
        <v>7</v>
      </c>
      <c r="L2" s="11">
        <v>8</v>
      </c>
    </row>
    <row r="3" spans="1:13" ht="27" customHeight="1" x14ac:dyDescent="0.4">
      <c r="A3" s="24" t="s">
        <v>23</v>
      </c>
      <c r="B3" s="25"/>
      <c r="C3" s="25"/>
      <c r="D3" s="26"/>
      <c r="E3" s="11">
        <f t="shared" ref="E3:L3" si="0">SUM(E4:E5)</f>
        <v>45</v>
      </c>
      <c r="F3" s="11">
        <f t="shared" si="0"/>
        <v>45</v>
      </c>
      <c r="G3" s="11">
        <f t="shared" si="0"/>
        <v>60</v>
      </c>
      <c r="H3" s="11">
        <f t="shared" si="0"/>
        <v>45</v>
      </c>
      <c r="I3" s="11">
        <f t="shared" si="0"/>
        <v>45</v>
      </c>
      <c r="J3" s="11">
        <f t="shared" si="0"/>
        <v>50</v>
      </c>
      <c r="K3" s="11">
        <f t="shared" si="0"/>
        <v>60</v>
      </c>
      <c r="L3" s="11">
        <f t="shared" si="0"/>
        <v>75</v>
      </c>
    </row>
    <row r="4" spans="1:13" ht="27" customHeight="1" x14ac:dyDescent="0.4">
      <c r="A4" s="24" t="s">
        <v>40</v>
      </c>
      <c r="B4" s="25"/>
      <c r="C4" s="25"/>
      <c r="D4" s="26"/>
      <c r="E4" s="11">
        <v>30</v>
      </c>
      <c r="F4" s="11">
        <v>30</v>
      </c>
      <c r="G4" s="11">
        <v>30</v>
      </c>
      <c r="H4" s="11">
        <v>25</v>
      </c>
      <c r="I4" s="11">
        <v>30</v>
      </c>
      <c r="J4" s="11">
        <v>30</v>
      </c>
      <c r="K4" s="11">
        <v>40</v>
      </c>
      <c r="L4" s="11">
        <v>50</v>
      </c>
    </row>
    <row r="5" spans="1:13" ht="27" customHeight="1" x14ac:dyDescent="0.4">
      <c r="A5" s="24" t="s">
        <v>41</v>
      </c>
      <c r="B5" s="25"/>
      <c r="C5" s="25"/>
      <c r="D5" s="26"/>
      <c r="E5" s="11">
        <v>15</v>
      </c>
      <c r="F5" s="11">
        <v>15</v>
      </c>
      <c r="G5" s="11">
        <v>30</v>
      </c>
      <c r="H5" s="11">
        <v>20</v>
      </c>
      <c r="I5" s="11">
        <v>15</v>
      </c>
      <c r="J5" s="11">
        <v>20</v>
      </c>
      <c r="K5" s="11">
        <v>20</v>
      </c>
      <c r="L5" s="11">
        <v>25</v>
      </c>
    </row>
    <row r="6" spans="1:13" ht="27" customHeight="1" x14ac:dyDescent="0.4">
      <c r="A6" s="24" t="s">
        <v>24</v>
      </c>
      <c r="B6" s="25"/>
      <c r="C6" s="25"/>
      <c r="D6" s="26"/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2</v>
      </c>
      <c r="K6" s="13">
        <v>2</v>
      </c>
      <c r="L6" s="13">
        <v>2</v>
      </c>
    </row>
    <row r="7" spans="1:13" ht="27" customHeight="1" x14ac:dyDescent="0.4">
      <c r="A7" s="24" t="s">
        <v>45</v>
      </c>
      <c r="B7" s="25"/>
      <c r="C7" s="25"/>
      <c r="D7" s="26"/>
      <c r="E7" s="14"/>
      <c r="F7" s="14"/>
      <c r="G7" s="14"/>
      <c r="H7" s="14"/>
      <c r="I7" s="14"/>
      <c r="J7" s="14"/>
      <c r="K7" s="11">
        <f>AVERAGE(E3:J3)</f>
        <v>48.333333333333336</v>
      </c>
      <c r="L7" s="11">
        <f>AVERAGE(F3:K3)</f>
        <v>50.833333333333336</v>
      </c>
    </row>
    <row r="8" spans="1:13" ht="27" customHeight="1" x14ac:dyDescent="0.4">
      <c r="A8" s="24" t="s">
        <v>46</v>
      </c>
      <c r="B8" s="25"/>
      <c r="C8" s="25"/>
      <c r="D8" s="26"/>
      <c r="E8" s="14"/>
      <c r="F8" s="14"/>
      <c r="G8" s="14"/>
      <c r="H8" s="14"/>
      <c r="I8" s="14"/>
      <c r="J8" s="14"/>
      <c r="K8" s="11">
        <f>AVERAGE(E6:J6)</f>
        <v>1.1666666666666667</v>
      </c>
      <c r="L8" s="11">
        <f>AVERAGE(F6:K6)</f>
        <v>1.3333333333333333</v>
      </c>
    </row>
    <row r="9" spans="1:13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 t="s">
        <v>44</v>
      </c>
      <c r="L9" s="12" t="s">
        <v>44</v>
      </c>
    </row>
    <row r="10" spans="1:13" ht="27.75" customHeight="1" x14ac:dyDescent="0.4">
      <c r="A10" s="12"/>
      <c r="B10" s="12"/>
      <c r="C10" s="12"/>
      <c r="D10" s="12"/>
      <c r="E10" s="12"/>
      <c r="F10" s="12"/>
      <c r="G10" s="12"/>
      <c r="H10" s="12"/>
      <c r="I10" s="37" t="s">
        <v>47</v>
      </c>
      <c r="J10" s="38"/>
      <c r="K10" s="11">
        <f>K7/K8</f>
        <v>41.428571428571431</v>
      </c>
      <c r="L10" s="11">
        <f>L7/L8</f>
        <v>38.125000000000007</v>
      </c>
    </row>
    <row r="11" spans="1:13" ht="27.75" customHeight="1" x14ac:dyDescent="0.4">
      <c r="A11" s="12"/>
      <c r="B11" s="12"/>
      <c r="C11" s="12"/>
      <c r="D11" s="12"/>
      <c r="E11" s="12"/>
      <c r="F11" s="12"/>
      <c r="G11" s="12"/>
      <c r="H11" s="12"/>
      <c r="I11" s="34" t="s">
        <v>48</v>
      </c>
      <c r="J11" s="35"/>
      <c r="K11" s="11" t="str">
        <f>IF(K10&gt;=40,"〇","×")</f>
        <v>〇</v>
      </c>
      <c r="L11" s="11" t="str">
        <f>IF(L10&gt;=40,"〇","×")</f>
        <v>×</v>
      </c>
    </row>
    <row r="12" spans="1:13" ht="27.75" customHeight="1" x14ac:dyDescent="0.4">
      <c r="A12" s="12"/>
      <c r="B12" s="12"/>
      <c r="C12" s="12"/>
      <c r="D12" s="12"/>
      <c r="E12" s="12"/>
      <c r="F12" s="12"/>
      <c r="G12" s="12"/>
      <c r="H12" s="12"/>
      <c r="I12" s="36" t="s">
        <v>42</v>
      </c>
      <c r="J12" s="36"/>
      <c r="K12" s="11">
        <f>K3-K13</f>
        <v>58</v>
      </c>
      <c r="L12" s="11">
        <f>L3-L13</f>
        <v>75</v>
      </c>
    </row>
    <row r="13" spans="1:13" ht="27.75" customHeight="1" x14ac:dyDescent="0.4">
      <c r="A13" s="12"/>
      <c r="B13" s="12"/>
      <c r="C13" s="12"/>
      <c r="D13" s="12"/>
      <c r="E13" s="12"/>
      <c r="F13" s="12"/>
      <c r="G13" s="12"/>
      <c r="H13" s="12"/>
      <c r="I13" s="36" t="s">
        <v>43</v>
      </c>
      <c r="J13" s="36"/>
      <c r="K13" s="11">
        <f>IF(K11="〇",ROUNDDOWN((K10-39)*K8,0),0)</f>
        <v>2</v>
      </c>
      <c r="L13" s="11">
        <f>IF(L11="〇",ROUNDDOWN((L10-39)*L8,0),0)</f>
        <v>0</v>
      </c>
    </row>
    <row r="14" spans="1:13" x14ac:dyDescent="0.4">
      <c r="A14" s="39" t="s">
        <v>56</v>
      </c>
      <c r="B14" s="40"/>
      <c r="C14" s="41"/>
      <c r="D14" s="16"/>
      <c r="E14" s="1"/>
    </row>
    <row r="15" spans="1:13" x14ac:dyDescent="0.4">
      <c r="A15" s="1" t="s">
        <v>25</v>
      </c>
      <c r="B15" s="1"/>
    </row>
    <row r="16" spans="1:13" x14ac:dyDescent="0.4">
      <c r="A16" t="s">
        <v>26</v>
      </c>
      <c r="M16" s="1"/>
    </row>
    <row r="17" spans="1:4" x14ac:dyDescent="0.4">
      <c r="A17" t="s">
        <v>27</v>
      </c>
    </row>
    <row r="18" spans="1:4" x14ac:dyDescent="0.4">
      <c r="A18" t="s">
        <v>28</v>
      </c>
    </row>
    <row r="19" spans="1:4" x14ac:dyDescent="0.4">
      <c r="A19" t="s">
        <v>29</v>
      </c>
    </row>
    <row r="20" spans="1:4" x14ac:dyDescent="0.4">
      <c r="A20" t="s">
        <v>30</v>
      </c>
    </row>
    <row r="21" spans="1:4" x14ac:dyDescent="0.4">
      <c r="A21" t="s">
        <v>31</v>
      </c>
    </row>
    <row r="22" spans="1:4" x14ac:dyDescent="0.4">
      <c r="A22" t="s">
        <v>32</v>
      </c>
    </row>
    <row r="23" spans="1:4" x14ac:dyDescent="0.4">
      <c r="A23" s="42" t="s">
        <v>57</v>
      </c>
      <c r="B23" s="43"/>
      <c r="C23" s="44"/>
      <c r="D23" s="15"/>
    </row>
    <row r="24" spans="1:4" x14ac:dyDescent="0.4">
      <c r="A24" t="s">
        <v>33</v>
      </c>
    </row>
    <row r="25" spans="1:4" x14ac:dyDescent="0.4">
      <c r="A25" t="s">
        <v>34</v>
      </c>
    </row>
    <row r="26" spans="1:4" x14ac:dyDescent="0.4">
      <c r="A26" t="s">
        <v>35</v>
      </c>
    </row>
    <row r="27" spans="1:4" x14ac:dyDescent="0.4">
      <c r="A27" t="s">
        <v>36</v>
      </c>
    </row>
    <row r="28" spans="1:4" x14ac:dyDescent="0.4">
      <c r="A28" t="s">
        <v>37</v>
      </c>
    </row>
    <row r="29" spans="1:4" x14ac:dyDescent="0.4">
      <c r="A29" t="s">
        <v>38</v>
      </c>
    </row>
  </sheetData>
  <mergeCells count="13">
    <mergeCell ref="A23:C23"/>
    <mergeCell ref="A2:D2"/>
    <mergeCell ref="A3:D3"/>
    <mergeCell ref="A4:D4"/>
    <mergeCell ref="A5:D5"/>
    <mergeCell ref="A6:D6"/>
    <mergeCell ref="A7:D7"/>
    <mergeCell ref="A8:D8"/>
    <mergeCell ref="I10:J10"/>
    <mergeCell ref="I12:J12"/>
    <mergeCell ref="I13:J13"/>
    <mergeCell ref="I11:J11"/>
    <mergeCell ref="A14:C14"/>
  </mergeCells>
  <phoneticPr fontId="1"/>
  <pageMargins left="0.7" right="0.7" top="0.75" bottom="0.75" header="0.3" footer="0.3"/>
  <ignoredErrors>
    <ignoredError sqref="E3:L3 K8:L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算定方法</vt:lpstr>
      <vt:lpstr>計算シート</vt:lpstr>
      <vt:lpstr>計算シート（例）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 有花</dc:creator>
  <cp:lastModifiedBy>石原 有花</cp:lastModifiedBy>
  <dcterms:created xsi:type="dcterms:W3CDTF">2025-10-06T01:34:56Z</dcterms:created>
  <dcterms:modified xsi:type="dcterms:W3CDTF">2025-10-07T04:16:43Z</dcterms:modified>
</cp:coreProperties>
</file>