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192.168.52.222\share\下水道整備課\排水設備指導係\l_Logo申請（排水設備）\☆01_logo申請_入力フォーム・チェックリスト\"/>
    </mc:Choice>
  </mc:AlternateContent>
  <xr:revisionPtr revIDLastSave="0" documentId="13_ncr:1_{9B2BE8E4-B849-4979-91B6-E3D2069A017E}" xr6:coauthVersionLast="36" xr6:coauthVersionMax="36" xr10:uidLastSave="{00000000-0000-0000-0000-000000000000}"/>
  <bookViews>
    <workbookView xWindow="0" yWindow="0" windowWidth="28350" windowHeight="11895" xr2:uid="{2A9B0741-E181-4432-9D29-96C815670AE0}"/>
  </bookViews>
  <sheets>
    <sheet name="①" sheetId="2" r:id="rId1"/>
    <sheet name="②" sheetId="1" r:id="rId2"/>
    <sheet name="③" sheetId="13" r:id="rId3"/>
    <sheet name="④" sheetId="11" r:id="rId4"/>
    <sheet name="⑤" sheetId="8" r:id="rId5"/>
    <sheet name="⑥" sheetId="3" r:id="rId6"/>
    <sheet name="⑦" sheetId="7" r:id="rId7"/>
    <sheet name="⑧ " sheetId="16" r:id="rId8"/>
    <sheet name="⑧（2）" sheetId="14" r:id="rId9"/>
    <sheet name="⑨" sheetId="9" r:id="rId10"/>
    <sheet name="⑩" sheetId="10" r:id="rId11"/>
  </sheets>
  <definedNames>
    <definedName name="_xlnm.Print_Area" localSheetId="0">①!$A$1:$Z$39</definedName>
    <definedName name="_xlnm.Print_Area" localSheetId="1">②!$A$1:$AK$29</definedName>
    <definedName name="_xlnm.Print_Area" localSheetId="2">③!$A$1:$F$40</definedName>
    <definedName name="_xlnm.Print_Area" localSheetId="3">④!$A$1:$J$86</definedName>
    <definedName name="_xlnm.Print_Area" localSheetId="4">⑤!$A$1:$R$42</definedName>
    <definedName name="_xlnm.Print_Area" localSheetId="5">⑥!$A$1:$AM$26</definedName>
    <definedName name="_xlnm.Print_Area" localSheetId="6">⑦!$A$1:$F$40</definedName>
    <definedName name="_xlnm.Print_Area" localSheetId="7">'⑧ '!$A$1:$M$86</definedName>
    <definedName name="_xlnm.Print_Area" localSheetId="8">'⑧（2）'!$A$1:$J$86</definedName>
    <definedName name="_xlnm.Print_Area" localSheetId="9">⑨!$A$1:$AK$35</definedName>
    <definedName name="_xlnm.Print_Area" localSheetId="10">⑩!$A$1:$G$43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1" i="3" l="1"/>
  <c r="AQ17" i="1" l="1"/>
  <c r="AQ16" i="1"/>
  <c r="AQ13" i="1"/>
  <c r="AQ12" i="1"/>
  <c r="Z19" i="2"/>
  <c r="E19" i="2" s="1"/>
  <c r="Z18" i="2"/>
  <c r="Z17" i="2"/>
  <c r="Z16" i="2"/>
  <c r="Z14" i="2"/>
  <c r="Z13" i="2"/>
  <c r="Z12" i="2"/>
  <c r="I5" i="16" l="1"/>
  <c r="N42" i="14" l="1"/>
  <c r="H7" i="14"/>
  <c r="H5" i="14"/>
  <c r="H6" i="14"/>
  <c r="K73" i="16"/>
  <c r="H73" i="16"/>
  <c r="K39" i="16"/>
  <c r="H39" i="16"/>
  <c r="K5" i="16"/>
  <c r="H5" i="16"/>
  <c r="K7" i="16"/>
  <c r="H40" i="16"/>
  <c r="H41" i="16"/>
  <c r="H73" i="11"/>
  <c r="H74" i="11"/>
  <c r="I73" i="16"/>
  <c r="I39" i="16"/>
  <c r="H53" i="16" l="1"/>
  <c r="K53" i="16" s="1"/>
  <c r="I53" i="16"/>
  <c r="G54" i="16"/>
  <c r="H54" i="16" s="1"/>
  <c r="H55" i="16"/>
  <c r="I55" i="16"/>
  <c r="G56" i="16"/>
  <c r="H56" i="16" s="1"/>
  <c r="K55" i="16" s="1"/>
  <c r="H57" i="16"/>
  <c r="I57" i="16"/>
  <c r="G58" i="16"/>
  <c r="H58" i="16"/>
  <c r="K57" i="16" s="1"/>
  <c r="H59" i="16"/>
  <c r="I59" i="16"/>
  <c r="G60" i="16"/>
  <c r="H60" i="16"/>
  <c r="K59" i="16" s="1"/>
  <c r="H61" i="16"/>
  <c r="I61" i="16"/>
  <c r="G62" i="16"/>
  <c r="H62" i="16" s="1"/>
  <c r="K61" i="16" s="1"/>
  <c r="H63" i="16"/>
  <c r="K63" i="16" s="1"/>
  <c r="I63" i="16"/>
  <c r="G64" i="16"/>
  <c r="H64" i="16"/>
  <c r="H65" i="16"/>
  <c r="I65" i="16"/>
  <c r="K65" i="16"/>
  <c r="G66" i="16"/>
  <c r="H66" i="16" s="1"/>
  <c r="H67" i="16"/>
  <c r="I67" i="16"/>
  <c r="K67" i="16"/>
  <c r="G68" i="16"/>
  <c r="H68" i="16"/>
  <c r="E52" i="16"/>
  <c r="E54" i="16"/>
  <c r="E56" i="16"/>
  <c r="E58" i="16"/>
  <c r="E60" i="16"/>
  <c r="E62" i="16"/>
  <c r="E64" i="16"/>
  <c r="E66" i="16"/>
  <c r="F65" i="14" l="1"/>
  <c r="H65" i="14"/>
  <c r="F67" i="14"/>
  <c r="H67" i="14"/>
  <c r="F65" i="11"/>
  <c r="H65" i="11"/>
  <c r="F67" i="11"/>
  <c r="H67" i="11"/>
  <c r="H6" i="16" l="1"/>
  <c r="M75" i="14"/>
  <c r="M41" i="14"/>
  <c r="M7" i="14"/>
  <c r="M75" i="11"/>
  <c r="M41" i="11"/>
  <c r="H6" i="11"/>
  <c r="H5" i="11"/>
  <c r="M7" i="11"/>
  <c r="Z20" i="2" l="1"/>
  <c r="G86" i="16" l="1"/>
  <c r="H86" i="16" s="1"/>
  <c r="H85" i="16"/>
  <c r="G84" i="16"/>
  <c r="H84" i="16" s="1"/>
  <c r="H83" i="16"/>
  <c r="G82" i="16"/>
  <c r="H82" i="16" s="1"/>
  <c r="E82" i="16"/>
  <c r="H81" i="16"/>
  <c r="G80" i="16"/>
  <c r="H80" i="16" s="1"/>
  <c r="E80" i="16"/>
  <c r="H79" i="16"/>
  <c r="G78" i="16"/>
  <c r="H78" i="16" s="1"/>
  <c r="E78" i="16"/>
  <c r="H77" i="16"/>
  <c r="G76" i="16"/>
  <c r="H76" i="16" s="1"/>
  <c r="E76" i="16"/>
  <c r="H75" i="16"/>
  <c r="I49" i="16"/>
  <c r="G42" i="16"/>
  <c r="H42" i="16" s="1"/>
  <c r="G52" i="16"/>
  <c r="H52" i="16" s="1"/>
  <c r="K51" i="16" s="1"/>
  <c r="H51" i="16"/>
  <c r="G50" i="16"/>
  <c r="H50" i="16" s="1"/>
  <c r="K49" i="16" s="1"/>
  <c r="H49" i="16"/>
  <c r="G48" i="16"/>
  <c r="H48" i="16" s="1"/>
  <c r="E48" i="16"/>
  <c r="H47" i="16"/>
  <c r="G46" i="16"/>
  <c r="H46" i="16" s="1"/>
  <c r="E46" i="16"/>
  <c r="H45" i="16"/>
  <c r="G44" i="16"/>
  <c r="H44" i="16" s="1"/>
  <c r="E44" i="16"/>
  <c r="H43" i="16"/>
  <c r="E40" i="16"/>
  <c r="E32" i="16"/>
  <c r="E30" i="16"/>
  <c r="E28" i="16"/>
  <c r="E26" i="16"/>
  <c r="E24" i="16"/>
  <c r="E22" i="16"/>
  <c r="E20" i="16"/>
  <c r="E18" i="16"/>
  <c r="E16" i="16"/>
  <c r="E14" i="16"/>
  <c r="E12" i="16"/>
  <c r="E10" i="16"/>
  <c r="G34" i="16"/>
  <c r="G32" i="16"/>
  <c r="G30" i="16"/>
  <c r="G28" i="16"/>
  <c r="G26" i="16"/>
  <c r="G24" i="16"/>
  <c r="G22" i="16"/>
  <c r="G20" i="16"/>
  <c r="G18" i="16"/>
  <c r="G16" i="16"/>
  <c r="G14" i="16"/>
  <c r="G12" i="16"/>
  <c r="G10" i="16"/>
  <c r="G8" i="16"/>
  <c r="E8" i="16" s="1"/>
  <c r="E6" i="16"/>
  <c r="I33" i="16"/>
  <c r="I31" i="16"/>
  <c r="I29" i="16"/>
  <c r="I27" i="16"/>
  <c r="I25" i="16"/>
  <c r="I81" i="16"/>
  <c r="M73" i="16"/>
  <c r="L73" i="16"/>
  <c r="C73" i="16"/>
  <c r="K45" i="16"/>
  <c r="M39" i="16"/>
  <c r="L39" i="16"/>
  <c r="C39" i="16"/>
  <c r="H7" i="16"/>
  <c r="K43" i="16" l="1"/>
  <c r="K47" i="16"/>
  <c r="H74" i="16"/>
  <c r="I75" i="16"/>
  <c r="I41" i="16"/>
  <c r="K41" i="16"/>
  <c r="I51" i="16"/>
  <c r="I47" i="16"/>
  <c r="I45" i="16"/>
  <c r="I43" i="16"/>
  <c r="E84" i="16"/>
  <c r="I83" i="16"/>
  <c r="I77" i="16"/>
  <c r="I79" i="16"/>
  <c r="E50" i="16"/>
  <c r="E42" i="16"/>
  <c r="H33" i="2"/>
  <c r="F33" i="2"/>
  <c r="D33" i="2"/>
  <c r="H32" i="2"/>
  <c r="F32" i="2"/>
  <c r="D32" i="2"/>
  <c r="H31" i="2"/>
  <c r="F31" i="2"/>
  <c r="D31" i="2"/>
  <c r="AP14" i="3"/>
  <c r="AB29" i="2" s="1"/>
  <c r="AC29" i="2"/>
  <c r="F30" i="2"/>
  <c r="M22" i="2"/>
  <c r="AN14" i="3" l="1"/>
  <c r="H8" i="16"/>
  <c r="I7" i="16"/>
  <c r="K75" i="16"/>
  <c r="D30" i="13"/>
  <c r="H9" i="16" l="1"/>
  <c r="I9" i="16"/>
  <c r="O5" i="8"/>
  <c r="C73" i="11"/>
  <c r="C39" i="11"/>
  <c r="C39" i="14"/>
  <c r="C73" i="14"/>
  <c r="H39" i="11" l="1"/>
  <c r="H40" i="11"/>
  <c r="H74" i="14"/>
  <c r="H73" i="14"/>
  <c r="H40" i="14"/>
  <c r="H39" i="14"/>
  <c r="H10" i="16"/>
  <c r="K9" i="16" s="1"/>
  <c r="K77" i="16"/>
  <c r="AP14" i="9"/>
  <c r="S8" i="9"/>
  <c r="O8" i="9"/>
  <c r="L8" i="9"/>
  <c r="AB21" i="3"/>
  <c r="X21" i="3"/>
  <c r="T21" i="3"/>
  <c r="P21" i="3"/>
  <c r="AR13" i="1"/>
  <c r="AA16" i="2"/>
  <c r="AA14" i="2"/>
  <c r="H11" i="16" l="1"/>
  <c r="I11" i="16"/>
  <c r="H12" i="16" l="1"/>
  <c r="K11" i="16" s="1"/>
  <c r="K79" i="16"/>
  <c r="H13" i="16" l="1"/>
  <c r="I13" i="16"/>
  <c r="K81" i="16" l="1"/>
  <c r="H14" i="16"/>
  <c r="K13" i="16" s="1"/>
  <c r="T18" i="9"/>
  <c r="N21" i="8"/>
  <c r="N20" i="8"/>
  <c r="F27" i="8"/>
  <c r="F21" i="8"/>
  <c r="K16" i="8"/>
  <c r="K11" i="8"/>
  <c r="H15" i="16" l="1"/>
  <c r="H85" i="14"/>
  <c r="F85" i="14"/>
  <c r="H83" i="14"/>
  <c r="F83" i="14"/>
  <c r="H81" i="14"/>
  <c r="F81" i="14"/>
  <c r="H79" i="14"/>
  <c r="F79" i="14"/>
  <c r="H77" i="14"/>
  <c r="F77" i="14"/>
  <c r="M76" i="14"/>
  <c r="M77" i="14" s="1"/>
  <c r="J73" i="14"/>
  <c r="I73" i="14"/>
  <c r="M42" i="14"/>
  <c r="M43" i="14" s="1"/>
  <c r="J39" i="14"/>
  <c r="I39" i="14"/>
  <c r="H33" i="14"/>
  <c r="F33" i="14"/>
  <c r="H31" i="14"/>
  <c r="F31" i="14"/>
  <c r="H29" i="14"/>
  <c r="F29" i="14"/>
  <c r="H27" i="14"/>
  <c r="F27" i="14"/>
  <c r="H25" i="14"/>
  <c r="F25" i="14"/>
  <c r="N7" i="14"/>
  <c r="D18" i="13"/>
  <c r="D24" i="13" s="1"/>
  <c r="H85" i="11"/>
  <c r="F85" i="11"/>
  <c r="H83" i="11"/>
  <c r="F83" i="11"/>
  <c r="H81" i="11"/>
  <c r="F81" i="11"/>
  <c r="H79" i="11"/>
  <c r="F79" i="11"/>
  <c r="H77" i="11"/>
  <c r="F77" i="11"/>
  <c r="N75" i="11"/>
  <c r="J73" i="11"/>
  <c r="I73" i="11"/>
  <c r="J39" i="11"/>
  <c r="I39" i="11"/>
  <c r="N41" i="11"/>
  <c r="F75" i="14" l="1"/>
  <c r="F41" i="14"/>
  <c r="K83" i="16"/>
  <c r="H16" i="16"/>
  <c r="K15" i="16" s="1"/>
  <c r="I15" i="16"/>
  <c r="N75" i="14"/>
  <c r="N41" i="14"/>
  <c r="M78" i="14"/>
  <c r="N77" i="14"/>
  <c r="M44" i="14"/>
  <c r="F43" i="14" s="1"/>
  <c r="N43" i="14"/>
  <c r="N76" i="14"/>
  <c r="M8" i="14"/>
  <c r="F7" i="14" s="1"/>
  <c r="D33" i="13"/>
  <c r="D36" i="13" s="1"/>
  <c r="M76" i="11"/>
  <c r="F75" i="11" s="1"/>
  <c r="M42" i="11"/>
  <c r="F41" i="11" s="1"/>
  <c r="H41" i="14" l="1"/>
  <c r="H75" i="14"/>
  <c r="H17" i="16"/>
  <c r="N44" i="14"/>
  <c r="H43" i="14" s="1"/>
  <c r="M45" i="14"/>
  <c r="M9" i="14"/>
  <c r="N8" i="14"/>
  <c r="N78" i="14"/>
  <c r="M79" i="14"/>
  <c r="M77" i="11"/>
  <c r="N76" i="11"/>
  <c r="H75" i="11" s="1"/>
  <c r="M43" i="11"/>
  <c r="N42" i="11"/>
  <c r="H41" i="11" s="1"/>
  <c r="M8" i="11"/>
  <c r="F7" i="11" s="1"/>
  <c r="N7" i="11"/>
  <c r="I85" i="16" l="1"/>
  <c r="K85" i="16"/>
  <c r="H18" i="16"/>
  <c r="K17" i="16" s="1"/>
  <c r="I17" i="16"/>
  <c r="M80" i="14"/>
  <c r="N79" i="14"/>
  <c r="N9" i="14"/>
  <c r="M10" i="14"/>
  <c r="F9" i="14" s="1"/>
  <c r="M46" i="14"/>
  <c r="F45" i="14" s="1"/>
  <c r="N45" i="14"/>
  <c r="M78" i="11"/>
  <c r="N77" i="11"/>
  <c r="M44" i="11"/>
  <c r="F43" i="11" s="1"/>
  <c r="N43" i="11"/>
  <c r="N8" i="11"/>
  <c r="H7" i="11" s="1"/>
  <c r="M9" i="11"/>
  <c r="I19" i="16" l="1"/>
  <c r="H19" i="16"/>
  <c r="N46" i="14"/>
  <c r="H45" i="14" s="1"/>
  <c r="M47" i="14"/>
  <c r="N10" i="14"/>
  <c r="H9" i="14" s="1"/>
  <c r="M11" i="14"/>
  <c r="N80" i="14"/>
  <c r="M81" i="14"/>
  <c r="N78" i="11"/>
  <c r="M79" i="11"/>
  <c r="M45" i="11"/>
  <c r="N44" i="11"/>
  <c r="H43" i="11" s="1"/>
  <c r="N9" i="11"/>
  <c r="M10" i="11"/>
  <c r="F9" i="11" s="1"/>
  <c r="H20" i="16" l="1"/>
  <c r="K19" i="16" s="1"/>
  <c r="M12" i="14"/>
  <c r="F11" i="14" s="1"/>
  <c r="N11" i="14"/>
  <c r="N81" i="14"/>
  <c r="M82" i="14"/>
  <c r="M48" i="14"/>
  <c r="F47" i="14" s="1"/>
  <c r="N47" i="14"/>
  <c r="M80" i="11"/>
  <c r="N79" i="11"/>
  <c r="N45" i="11"/>
  <c r="M46" i="11"/>
  <c r="F45" i="11" s="1"/>
  <c r="M11" i="11"/>
  <c r="N11" i="11" s="1"/>
  <c r="N10" i="11"/>
  <c r="H9" i="11" s="1"/>
  <c r="H21" i="16" l="1"/>
  <c r="M49" i="14"/>
  <c r="N48" i="14"/>
  <c r="H47" i="14" s="1"/>
  <c r="M83" i="14"/>
  <c r="N82" i="14"/>
  <c r="N12" i="14"/>
  <c r="H11" i="14" s="1"/>
  <c r="M13" i="14"/>
  <c r="N80" i="11"/>
  <c r="M81" i="11"/>
  <c r="N46" i="11"/>
  <c r="H45" i="11" s="1"/>
  <c r="M47" i="11"/>
  <c r="M12" i="11"/>
  <c r="F11" i="11" s="1"/>
  <c r="H22" i="16" l="1"/>
  <c r="K21" i="16" s="1"/>
  <c r="I21" i="16"/>
  <c r="M14" i="14"/>
  <c r="F13" i="14" s="1"/>
  <c r="N13" i="14"/>
  <c r="N83" i="14"/>
  <c r="M84" i="14"/>
  <c r="M50" i="14"/>
  <c r="F49" i="14" s="1"/>
  <c r="N49" i="14"/>
  <c r="M82" i="11"/>
  <c r="N81" i="11"/>
  <c r="M48" i="11"/>
  <c r="F47" i="11" s="1"/>
  <c r="N47" i="11"/>
  <c r="M13" i="11"/>
  <c r="M14" i="11" s="1"/>
  <c r="F13" i="11" s="1"/>
  <c r="N12" i="11"/>
  <c r="H11" i="11" s="1"/>
  <c r="H23" i="16" l="1"/>
  <c r="M51" i="14"/>
  <c r="N50" i="14"/>
  <c r="H49" i="14" s="1"/>
  <c r="M85" i="14"/>
  <c r="N84" i="14"/>
  <c r="N14" i="14"/>
  <c r="H13" i="14" s="1"/>
  <c r="M15" i="14"/>
  <c r="M83" i="11"/>
  <c r="N82" i="11"/>
  <c r="N48" i="11"/>
  <c r="H47" i="11" s="1"/>
  <c r="M49" i="11"/>
  <c r="N13" i="11"/>
  <c r="M15" i="11"/>
  <c r="N14" i="11"/>
  <c r="H24" i="16" l="1"/>
  <c r="K23" i="16" s="1"/>
  <c r="I23" i="16"/>
  <c r="M16" i="14"/>
  <c r="F15" i="14" s="1"/>
  <c r="N15" i="14"/>
  <c r="M86" i="14"/>
  <c r="N86" i="14" s="1"/>
  <c r="N85" i="14"/>
  <c r="M52" i="14"/>
  <c r="N51" i="14"/>
  <c r="N83" i="11"/>
  <c r="M84" i="11"/>
  <c r="H13" i="11"/>
  <c r="M50" i="11"/>
  <c r="F49" i="11" s="1"/>
  <c r="N49" i="11"/>
  <c r="M16" i="11"/>
  <c r="F15" i="11" s="1"/>
  <c r="N15" i="11"/>
  <c r="N52" i="14" l="1"/>
  <c r="H51" i="14" s="1"/>
  <c r="M53" i="14"/>
  <c r="F51" i="14"/>
  <c r="H25" i="16"/>
  <c r="M17" i="14"/>
  <c r="N16" i="14"/>
  <c r="H15" i="14" s="1"/>
  <c r="M85" i="11"/>
  <c r="N84" i="11"/>
  <c r="M51" i="11"/>
  <c r="N50" i="11"/>
  <c r="H49" i="11" s="1"/>
  <c r="M17" i="11"/>
  <c r="N16" i="11"/>
  <c r="H15" i="11" s="1"/>
  <c r="N53" i="14" l="1"/>
  <c r="M54" i="14"/>
  <c r="F53" i="14" s="1"/>
  <c r="H26" i="16"/>
  <c r="K25" i="16" s="1"/>
  <c r="N17" i="14"/>
  <c r="M18" i="14"/>
  <c r="F17" i="14" s="1"/>
  <c r="M86" i="11"/>
  <c r="N86" i="11" s="1"/>
  <c r="N85" i="11"/>
  <c r="N51" i="11"/>
  <c r="M52" i="11"/>
  <c r="M18" i="11"/>
  <c r="F17" i="11" s="1"/>
  <c r="N17" i="11"/>
  <c r="N54" i="14" l="1"/>
  <c r="H53" i="14" s="1"/>
  <c r="M55" i="14"/>
  <c r="F51" i="11"/>
  <c r="M53" i="11"/>
  <c r="H27" i="16"/>
  <c r="M19" i="14"/>
  <c r="N18" i="14"/>
  <c r="H17" i="14" s="1"/>
  <c r="N52" i="11"/>
  <c r="H51" i="11" s="1"/>
  <c r="N18" i="11"/>
  <c r="H17" i="11" s="1"/>
  <c r="M19" i="11"/>
  <c r="F55" i="14" l="1"/>
  <c r="N55" i="14"/>
  <c r="M56" i="14"/>
  <c r="N53" i="11"/>
  <c r="M54" i="11"/>
  <c r="F53" i="11" s="1"/>
  <c r="H28" i="16"/>
  <c r="K27" i="16" s="1"/>
  <c r="M20" i="14"/>
  <c r="F19" i="14" s="1"/>
  <c r="N19" i="14"/>
  <c r="M20" i="11"/>
  <c r="F19" i="11" s="1"/>
  <c r="N19" i="11"/>
  <c r="N56" i="14" l="1"/>
  <c r="H55" i="14" s="1"/>
  <c r="M57" i="14"/>
  <c r="M55" i="11"/>
  <c r="N54" i="11"/>
  <c r="H53" i="11" s="1"/>
  <c r="H29" i="16"/>
  <c r="N20" i="14"/>
  <c r="H19" i="14" s="1"/>
  <c r="M21" i="14"/>
  <c r="M21" i="11"/>
  <c r="N20" i="11"/>
  <c r="H19" i="11" s="1"/>
  <c r="F57" i="14" l="1"/>
  <c r="N57" i="14"/>
  <c r="M58" i="14"/>
  <c r="N55" i="11"/>
  <c r="M56" i="11"/>
  <c r="F55" i="11" s="1"/>
  <c r="H30" i="16"/>
  <c r="K29" i="16" s="1"/>
  <c r="M22" i="14"/>
  <c r="F21" i="14" s="1"/>
  <c r="N21" i="14"/>
  <c r="M22" i="11"/>
  <c r="F21" i="11" s="1"/>
  <c r="N21" i="11"/>
  <c r="N58" i="14" l="1"/>
  <c r="H57" i="14" s="1"/>
  <c r="M59" i="14"/>
  <c r="M57" i="11"/>
  <c r="N56" i="11"/>
  <c r="H55" i="11" s="1"/>
  <c r="H31" i="16"/>
  <c r="N22" i="14"/>
  <c r="H21" i="14" s="1"/>
  <c r="M23" i="14"/>
  <c r="N22" i="11"/>
  <c r="H21" i="11" s="1"/>
  <c r="M23" i="11"/>
  <c r="F59" i="14" l="1"/>
  <c r="N59" i="14"/>
  <c r="M60" i="14"/>
  <c r="N57" i="11"/>
  <c r="M58" i="11"/>
  <c r="F57" i="11" s="1"/>
  <c r="H32" i="16"/>
  <c r="K31" i="16" s="1"/>
  <c r="M24" i="14"/>
  <c r="F23" i="14" s="1"/>
  <c r="N23" i="14"/>
  <c r="M24" i="11"/>
  <c r="F23" i="11" s="1"/>
  <c r="N23" i="11"/>
  <c r="N60" i="14" l="1"/>
  <c r="H59" i="14" s="1"/>
  <c r="M61" i="14"/>
  <c r="N58" i="11"/>
  <c r="H57" i="11" s="1"/>
  <c r="M59" i="11"/>
  <c r="H33" i="16"/>
  <c r="H34" i="16"/>
  <c r="M25" i="14"/>
  <c r="N24" i="14"/>
  <c r="H23" i="14" s="1"/>
  <c r="M25" i="11"/>
  <c r="N24" i="11"/>
  <c r="H23" i="11" s="1"/>
  <c r="F61" i="14" l="1"/>
  <c r="N61" i="14"/>
  <c r="M62" i="14"/>
  <c r="N59" i="11"/>
  <c r="M60" i="11"/>
  <c r="F59" i="11" s="1"/>
  <c r="K33" i="16"/>
  <c r="N25" i="14"/>
  <c r="M26" i="14"/>
  <c r="M26" i="11"/>
  <c r="F25" i="11" s="1"/>
  <c r="N25" i="11"/>
  <c r="N62" i="14" l="1"/>
  <c r="H61" i="14" s="1"/>
  <c r="M63" i="14"/>
  <c r="M61" i="11"/>
  <c r="N60" i="11"/>
  <c r="H59" i="11" s="1"/>
  <c r="M27" i="14"/>
  <c r="N26" i="14"/>
  <c r="M27" i="11"/>
  <c r="N26" i="11"/>
  <c r="H25" i="11" s="1"/>
  <c r="F63" i="14" l="1"/>
  <c r="N63" i="14"/>
  <c r="M64" i="14"/>
  <c r="N61" i="11"/>
  <c r="M62" i="11"/>
  <c r="M28" i="14"/>
  <c r="N27" i="14"/>
  <c r="M28" i="11"/>
  <c r="F27" i="11" s="1"/>
  <c r="N27" i="11"/>
  <c r="N64" i="14" l="1"/>
  <c r="H63" i="14" s="1"/>
  <c r="M65" i="14"/>
  <c r="N62" i="11"/>
  <c r="H61" i="11" s="1"/>
  <c r="M63" i="11"/>
  <c r="F61" i="11"/>
  <c r="N28" i="14"/>
  <c r="M29" i="14"/>
  <c r="N28" i="11"/>
  <c r="H27" i="11" s="1"/>
  <c r="M29" i="11"/>
  <c r="N65" i="14" l="1"/>
  <c r="M66" i="14"/>
  <c r="N63" i="11"/>
  <c r="M64" i="11"/>
  <c r="M30" i="14"/>
  <c r="N29" i="14"/>
  <c r="M30" i="11"/>
  <c r="M31" i="11" s="1"/>
  <c r="N29" i="11"/>
  <c r="N66" i="14" l="1"/>
  <c r="M67" i="14"/>
  <c r="M65" i="11"/>
  <c r="N64" i="11"/>
  <c r="H63" i="11" s="1"/>
  <c r="F63" i="11"/>
  <c r="N30" i="14"/>
  <c r="M31" i="14"/>
  <c r="M32" i="11"/>
  <c r="N31" i="11"/>
  <c r="F29" i="11"/>
  <c r="N30" i="11"/>
  <c r="H29" i="11" s="1"/>
  <c r="N67" i="14" l="1"/>
  <c r="M68" i="14"/>
  <c r="N68" i="14" s="1"/>
  <c r="N65" i="11"/>
  <c r="M66" i="11"/>
  <c r="M32" i="14"/>
  <c r="N31" i="14"/>
  <c r="N32" i="11"/>
  <c r="H31" i="11" s="1"/>
  <c r="M33" i="11"/>
  <c r="F31" i="11"/>
  <c r="W29" i="9"/>
  <c r="W28" i="9"/>
  <c r="W27" i="9"/>
  <c r="P4" i="9"/>
  <c r="N66" i="11" l="1"/>
  <c r="M67" i="11"/>
  <c r="M33" i="14"/>
  <c r="N32" i="14"/>
  <c r="N33" i="11"/>
  <c r="M34" i="11"/>
  <c r="N34" i="11" s="1"/>
  <c r="D18" i="7"/>
  <c r="D24" i="7" s="1"/>
  <c r="D30" i="7" s="1"/>
  <c r="N67" i="11" l="1"/>
  <c r="M68" i="11"/>
  <c r="N68" i="11" s="1"/>
  <c r="N33" i="14"/>
  <c r="M34" i="14"/>
  <c r="N34" i="14" s="1"/>
  <c r="H33" i="11"/>
  <c r="F33" i="11"/>
  <c r="D33" i="7"/>
  <c r="D36" i="7" s="1"/>
  <c r="N9" i="1"/>
  <c r="Q22" i="2" l="1"/>
  <c r="K14" i="8"/>
  <c r="Y11" i="3" l="1"/>
  <c r="N18" i="3" l="1"/>
  <c r="R16" i="3"/>
  <c r="AD12" i="3"/>
  <c r="AI5" i="1"/>
  <c r="AF5" i="1"/>
  <c r="AC5" i="1"/>
  <c r="W22" i="1"/>
  <c r="R21" i="1"/>
  <c r="Y20" i="1"/>
  <c r="U20" i="1"/>
  <c r="Q20" i="1"/>
  <c r="Y19" i="1"/>
  <c r="U19" i="1"/>
  <c r="Q19" i="1"/>
  <c r="N14" i="1" l="1"/>
  <c r="AC10" i="1"/>
  <c r="N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31" authorId="0" shapeId="0" xr:uid="{0656A3EB-38F6-424A-B852-4129077F4A1F}">
      <text>
        <r>
          <rPr>
            <sz val="11"/>
            <color indexed="81"/>
            <rFont val="游ゴシック"/>
            <family val="3"/>
            <charset val="128"/>
            <scheme val="minor"/>
          </rPr>
          <t>提出された「排水設備等工事完了検査申請書（シート⑥）」をコピペすることで連動</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5" authorId="0" shapeId="0" xr:uid="{8C4EA8CF-66C5-4814-8E00-B20D24CD3DFF}">
      <text>
        <r>
          <rPr>
            <b/>
            <sz val="9"/>
            <color indexed="81"/>
            <rFont val="MS P ゴシック"/>
            <family val="3"/>
            <charset val="128"/>
          </rPr>
          <t>流出</t>
        </r>
        <r>
          <rPr>
            <sz val="9"/>
            <color indexed="81"/>
            <rFont val="MS P ゴシック"/>
            <family val="3"/>
            <charset val="128"/>
          </rPr>
          <t xml:space="preserve">
</t>
        </r>
      </text>
    </comment>
    <comment ref="F6" authorId="0" shapeId="0" xr:uid="{DA5C7D90-3103-426C-B378-3770ED5ACC27}">
      <text>
        <r>
          <rPr>
            <b/>
            <sz val="9"/>
            <color indexed="81"/>
            <rFont val="MS P ゴシック"/>
            <family val="3"/>
            <charset val="128"/>
          </rPr>
          <t>流入</t>
        </r>
        <r>
          <rPr>
            <sz val="9"/>
            <color indexed="81"/>
            <rFont val="MS P ゴシック"/>
            <family val="3"/>
            <charset val="128"/>
          </rPr>
          <t xml:space="preserve">
</t>
        </r>
      </text>
    </comment>
    <comment ref="F39" authorId="0" shapeId="0" xr:uid="{1E4B2960-8D16-4B09-A10B-EE7037808389}">
      <text>
        <r>
          <rPr>
            <b/>
            <sz val="9"/>
            <color indexed="81"/>
            <rFont val="MS P ゴシック"/>
            <family val="3"/>
            <charset val="128"/>
          </rPr>
          <t>流出</t>
        </r>
        <r>
          <rPr>
            <sz val="9"/>
            <color indexed="81"/>
            <rFont val="MS P ゴシック"/>
            <family val="3"/>
            <charset val="128"/>
          </rPr>
          <t xml:space="preserve">
</t>
        </r>
      </text>
    </comment>
    <comment ref="F40" authorId="0" shapeId="0" xr:uid="{58848E7D-EF74-4154-A0A9-63242A49E052}">
      <text>
        <r>
          <rPr>
            <b/>
            <sz val="9"/>
            <color indexed="81"/>
            <rFont val="MS P ゴシック"/>
            <family val="3"/>
            <charset val="128"/>
          </rPr>
          <t>流入</t>
        </r>
        <r>
          <rPr>
            <sz val="9"/>
            <color indexed="81"/>
            <rFont val="MS P ゴシック"/>
            <family val="3"/>
            <charset val="128"/>
          </rPr>
          <t xml:space="preserve">
</t>
        </r>
      </text>
    </comment>
    <comment ref="F73" authorId="0" shapeId="0" xr:uid="{650CB5ED-8FBD-4B1F-8A4C-94F3A6CB2021}">
      <text>
        <r>
          <rPr>
            <b/>
            <sz val="9"/>
            <color indexed="81"/>
            <rFont val="MS P ゴシック"/>
            <family val="3"/>
            <charset val="128"/>
          </rPr>
          <t>流出</t>
        </r>
        <r>
          <rPr>
            <sz val="9"/>
            <color indexed="81"/>
            <rFont val="MS P ゴシック"/>
            <family val="3"/>
            <charset val="128"/>
          </rPr>
          <t xml:space="preserve">
</t>
        </r>
      </text>
    </comment>
    <comment ref="F74" authorId="0" shapeId="0" xr:uid="{7047D6C5-2C75-447B-8573-4F1D85239136}">
      <text>
        <r>
          <rPr>
            <b/>
            <sz val="9"/>
            <color indexed="81"/>
            <rFont val="MS P ゴシック"/>
            <family val="3"/>
            <charset val="128"/>
          </rPr>
          <t>流入</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5" authorId="0" shapeId="0" xr:uid="{B9360E16-0DE8-49A8-918D-505AEFF6E78A}">
      <text>
        <r>
          <rPr>
            <b/>
            <sz val="9"/>
            <color indexed="81"/>
            <rFont val="MS P ゴシック"/>
            <family val="3"/>
            <charset val="128"/>
          </rPr>
          <t>流出</t>
        </r>
        <r>
          <rPr>
            <sz val="9"/>
            <color indexed="81"/>
            <rFont val="MS P ゴシック"/>
            <family val="3"/>
            <charset val="128"/>
          </rPr>
          <t xml:space="preserve">
</t>
        </r>
      </text>
    </comment>
    <comment ref="F6" authorId="0" shapeId="0" xr:uid="{5057F024-CA14-4E03-ABE4-C3BB7F4ECA4E}">
      <text>
        <r>
          <rPr>
            <b/>
            <sz val="9"/>
            <color indexed="81"/>
            <rFont val="MS P ゴシック"/>
            <family val="3"/>
            <charset val="128"/>
          </rPr>
          <t>流入</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4" authorId="0" shapeId="0" xr:uid="{00D7CCC3-A3C5-4989-B35A-FC4D00599EEF}">
      <text>
        <r>
          <rPr>
            <sz val="11"/>
            <color indexed="81"/>
            <rFont val="游ゴシック"/>
            <family val="3"/>
            <charset val="128"/>
            <scheme val="minor"/>
          </rPr>
          <t>連動</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5" authorId="0" shapeId="0" xr:uid="{104E0186-0902-43C3-9689-CE4009C9435E}">
      <text>
        <r>
          <rPr>
            <sz val="9"/>
            <color indexed="81"/>
            <rFont val="MS P ゴシック"/>
            <family val="3"/>
            <charset val="128"/>
          </rPr>
          <t xml:space="preserve">数値のみ入力
「Φ」は自動入力。
</t>
        </r>
      </text>
    </comment>
  </commentList>
</comments>
</file>

<file path=xl/sharedStrings.xml><?xml version="1.0" encoding="utf-8"?>
<sst xmlns="http://schemas.openxmlformats.org/spreadsheetml/2006/main" count="996" uniqueCount="404">
  <si>
    <t>様式第１号（第７条関係）</t>
    <rPh sb="0" eb="2">
      <t>ヨウシキ</t>
    </rPh>
    <rPh sb="2" eb="3">
      <t>ダイ</t>
    </rPh>
    <rPh sb="4" eb="5">
      <t>ゴウ</t>
    </rPh>
    <rPh sb="6" eb="7">
      <t>ダイ</t>
    </rPh>
    <rPh sb="8" eb="9">
      <t>ジョウ</t>
    </rPh>
    <rPh sb="9" eb="11">
      <t>カンケイ</t>
    </rPh>
    <phoneticPr fontId="3"/>
  </si>
  <si>
    <t>排 水 設 備 新 設 等 確 認 申 請 書</t>
    <rPh sb="0" eb="1">
      <t>ハイ</t>
    </rPh>
    <rPh sb="2" eb="3">
      <t>スイ</t>
    </rPh>
    <rPh sb="4" eb="5">
      <t>セツ</t>
    </rPh>
    <rPh sb="6" eb="7">
      <t>ソナエ</t>
    </rPh>
    <rPh sb="8" eb="9">
      <t>シン</t>
    </rPh>
    <rPh sb="10" eb="11">
      <t>セツ</t>
    </rPh>
    <rPh sb="12" eb="13">
      <t>トウ</t>
    </rPh>
    <rPh sb="14" eb="15">
      <t>アキラ</t>
    </rPh>
    <rPh sb="16" eb="17">
      <t>シノブ</t>
    </rPh>
    <rPh sb="18" eb="19">
      <t>サル</t>
    </rPh>
    <rPh sb="20" eb="21">
      <t>ショウ</t>
    </rPh>
    <rPh sb="22" eb="23">
      <t>ショ</t>
    </rPh>
    <phoneticPr fontId="3"/>
  </si>
  <si>
    <t>年</t>
    <rPh sb="0" eb="1">
      <t>ネン</t>
    </rPh>
    <phoneticPr fontId="3"/>
  </si>
  <si>
    <t>月</t>
    <rPh sb="0" eb="1">
      <t>ツキ</t>
    </rPh>
    <phoneticPr fontId="3"/>
  </si>
  <si>
    <t>日</t>
    <rPh sb="0" eb="1">
      <t>ヒ</t>
    </rPh>
    <phoneticPr fontId="3"/>
  </si>
  <si>
    <t>宇部市長　　      　　　様</t>
    <rPh sb="0" eb="2">
      <t>ウベ</t>
    </rPh>
    <rPh sb="2" eb="3">
      <t>シ</t>
    </rPh>
    <rPh sb="3" eb="4">
      <t>チョウ</t>
    </rPh>
    <rPh sb="15" eb="16">
      <t>サマ</t>
    </rPh>
    <phoneticPr fontId="3"/>
  </si>
  <si>
    <t>宇部市下水道条例の内容に合意し、下記のとおり排水設備等の計画の確認を申請します。</t>
    <rPh sb="0" eb="3">
      <t>ウベシ</t>
    </rPh>
    <rPh sb="3" eb="6">
      <t>ゲスイドウ</t>
    </rPh>
    <rPh sb="6" eb="8">
      <t>ジョウレイ</t>
    </rPh>
    <rPh sb="9" eb="11">
      <t>ナイヨウ</t>
    </rPh>
    <rPh sb="12" eb="14">
      <t>ゴウイ</t>
    </rPh>
    <rPh sb="16" eb="18">
      <t>カキ</t>
    </rPh>
    <phoneticPr fontId="3"/>
  </si>
  <si>
    <t>排水設備設置者</t>
    <rPh sb="0" eb="2">
      <t>ハイスイ</t>
    </rPh>
    <rPh sb="2" eb="4">
      <t>セツビ</t>
    </rPh>
    <rPh sb="4" eb="7">
      <t>セッチシャ</t>
    </rPh>
    <phoneticPr fontId="3"/>
  </si>
  <si>
    <t>住所</t>
    <rPh sb="0" eb="2">
      <t>ジュウショ</t>
    </rPh>
    <phoneticPr fontId="3"/>
  </si>
  <si>
    <t>氏名</t>
    <rPh sb="0" eb="2">
      <t>シメイ</t>
    </rPh>
    <phoneticPr fontId="3"/>
  </si>
  <si>
    <t>℡</t>
    <phoneticPr fontId="3"/>
  </si>
  <si>
    <t>※　申請者に確認させていただく場合がありますので、電話番号（携帯可）を記入してください。</t>
    <rPh sb="2" eb="5">
      <t>シンセイシャ</t>
    </rPh>
    <rPh sb="6" eb="8">
      <t>カクニン</t>
    </rPh>
    <rPh sb="15" eb="17">
      <t>バアイ</t>
    </rPh>
    <rPh sb="25" eb="27">
      <t>デンワ</t>
    </rPh>
    <rPh sb="27" eb="29">
      <t>バンゴウ</t>
    </rPh>
    <rPh sb="30" eb="32">
      <t>ケイタイ</t>
    </rPh>
    <rPh sb="32" eb="33">
      <t>カ</t>
    </rPh>
    <rPh sb="35" eb="37">
      <t>キニュウ</t>
    </rPh>
    <phoneticPr fontId="3"/>
  </si>
  <si>
    <t>申請区分</t>
    <rPh sb="0" eb="2">
      <t>シンセイ</t>
    </rPh>
    <rPh sb="2" eb="4">
      <t>クブン</t>
    </rPh>
    <phoneticPr fontId="3"/>
  </si>
  <si>
    <t>〔</t>
    <phoneticPr fontId="3"/>
  </si>
  <si>
    <t>□</t>
    <phoneticPr fontId="3"/>
  </si>
  <si>
    <t>新　規</t>
    <phoneticPr fontId="3"/>
  </si>
  <si>
    <t>〕</t>
    <phoneticPr fontId="3"/>
  </si>
  <si>
    <t>増　設</t>
    <phoneticPr fontId="3"/>
  </si>
  <si>
    <t>改　築</t>
    <phoneticPr fontId="3"/>
  </si>
  <si>
    <t>変　更</t>
    <phoneticPr fontId="3"/>
  </si>
  <si>
    <t>建　替</t>
    <phoneticPr fontId="3"/>
  </si>
  <si>
    <t>）</t>
    <phoneticPr fontId="3"/>
  </si>
  <si>
    <t>施工場所</t>
    <rPh sb="0" eb="2">
      <t>セコウ</t>
    </rPh>
    <rPh sb="2" eb="4">
      <t>バショ</t>
    </rPh>
    <phoneticPr fontId="3"/>
  </si>
  <si>
    <t>宇部市</t>
    <rPh sb="0" eb="3">
      <t>ウベシ</t>
    </rPh>
    <phoneticPr fontId="3"/>
  </si>
  <si>
    <t>※　法務局の分間図等に記載された請求部分の所在と施工する土地の地番を記入してください。</t>
    <rPh sb="2" eb="5">
      <t>ホウムキョク</t>
    </rPh>
    <rPh sb="6" eb="7">
      <t>ブン</t>
    </rPh>
    <rPh sb="7" eb="8">
      <t>アイダ</t>
    </rPh>
    <rPh sb="8" eb="9">
      <t>ズ</t>
    </rPh>
    <rPh sb="9" eb="10">
      <t>トウ</t>
    </rPh>
    <rPh sb="11" eb="13">
      <t>キサイ</t>
    </rPh>
    <rPh sb="16" eb="18">
      <t>セイキュウ</t>
    </rPh>
    <rPh sb="18" eb="20">
      <t>ブブン</t>
    </rPh>
    <rPh sb="21" eb="23">
      <t>ショザイ</t>
    </rPh>
    <rPh sb="24" eb="26">
      <t>セコウ</t>
    </rPh>
    <rPh sb="28" eb="30">
      <t>トチ</t>
    </rPh>
    <rPh sb="31" eb="33">
      <t>チバン</t>
    </rPh>
    <rPh sb="34" eb="36">
      <t>キニュウ</t>
    </rPh>
    <phoneticPr fontId="3"/>
  </si>
  <si>
    <t>排除汚水の性質</t>
    <rPh sb="0" eb="2">
      <t>ハイジョ</t>
    </rPh>
    <rPh sb="2" eb="4">
      <t>オスイ</t>
    </rPh>
    <rPh sb="5" eb="7">
      <t>セイシツ</t>
    </rPh>
    <phoneticPr fontId="3"/>
  </si>
  <si>
    <t>一般家庭用汚水</t>
    <phoneticPr fontId="3"/>
  </si>
  <si>
    <t>雨　　水</t>
    <phoneticPr fontId="3"/>
  </si>
  <si>
    <t>事業用汚水</t>
    <phoneticPr fontId="3"/>
  </si>
  <si>
    <t>（</t>
    <phoneticPr fontId="3"/>
  </si>
  <si>
    <t>汚水の種類</t>
    <rPh sb="0" eb="2">
      <t>オスイ</t>
    </rPh>
    <rPh sb="3" eb="5">
      <t>シュルイ</t>
    </rPh>
    <phoneticPr fontId="3"/>
  </si>
  <si>
    <t>予定排水量</t>
    <rPh sb="0" eb="2">
      <t>ヨテイ</t>
    </rPh>
    <rPh sb="2" eb="4">
      <t>ハイスイ</t>
    </rPh>
    <rPh sb="4" eb="5">
      <t>リョウ</t>
    </rPh>
    <phoneticPr fontId="3"/>
  </si>
  <si>
    <t>一日平均</t>
    <rPh sb="0" eb="2">
      <t>イチニチ</t>
    </rPh>
    <rPh sb="2" eb="4">
      <t>ヘイキン</t>
    </rPh>
    <phoneticPr fontId="3"/>
  </si>
  <si>
    <t>着工予定年月日</t>
    <rPh sb="0" eb="2">
      <t>チャッコウ</t>
    </rPh>
    <rPh sb="2" eb="4">
      <t>ヨテイ</t>
    </rPh>
    <rPh sb="4" eb="7">
      <t>ネンガッピ</t>
    </rPh>
    <phoneticPr fontId="3"/>
  </si>
  <si>
    <t>完了予定年月日</t>
    <rPh sb="0" eb="2">
      <t>カンリョウ</t>
    </rPh>
    <rPh sb="2" eb="4">
      <t>ヨテイ</t>
    </rPh>
    <rPh sb="4" eb="7">
      <t>ネンガッピ</t>
    </rPh>
    <phoneticPr fontId="3"/>
  </si>
  <si>
    <t>施工業者</t>
    <rPh sb="0" eb="1">
      <t>シ</t>
    </rPh>
    <rPh sb="1" eb="2">
      <t>コウ</t>
    </rPh>
    <rPh sb="2" eb="3">
      <t>ギョウ</t>
    </rPh>
    <rPh sb="3" eb="4">
      <t>モノ</t>
    </rPh>
    <phoneticPr fontId="3"/>
  </si>
  <si>
    <t>指定工事店名</t>
    <rPh sb="0" eb="2">
      <t>シテイ</t>
    </rPh>
    <rPh sb="2" eb="4">
      <t>コウジ</t>
    </rPh>
    <rPh sb="4" eb="5">
      <t>テン</t>
    </rPh>
    <rPh sb="5" eb="6">
      <t>メイ</t>
    </rPh>
    <phoneticPr fontId="3"/>
  </si>
  <si>
    <t>宇部市指定登録番号</t>
    <rPh sb="0" eb="3">
      <t>ウベシ</t>
    </rPh>
    <rPh sb="3" eb="5">
      <t>シテイ</t>
    </rPh>
    <rPh sb="5" eb="7">
      <t>トウロク</t>
    </rPh>
    <rPh sb="7" eb="9">
      <t>バンゴウ</t>
    </rPh>
    <phoneticPr fontId="3"/>
  </si>
  <si>
    <t>第</t>
    <rPh sb="0" eb="1">
      <t>ダイ</t>
    </rPh>
    <phoneticPr fontId="3"/>
  </si>
  <si>
    <t>号</t>
    <rPh sb="0" eb="1">
      <t>ゴウ</t>
    </rPh>
    <phoneticPr fontId="3"/>
  </si>
  <si>
    <t>回答返信用
e-mail address</t>
    <rPh sb="0" eb="2">
      <t>カイトウ</t>
    </rPh>
    <rPh sb="2" eb="5">
      <t>ヘンシンヨウ</t>
    </rPh>
    <phoneticPr fontId="3"/>
  </si>
  <si>
    <t>決定区分</t>
    <rPh sb="0" eb="2">
      <t>ケッテイ</t>
    </rPh>
    <rPh sb="2" eb="4">
      <t>クブン</t>
    </rPh>
    <phoneticPr fontId="3"/>
  </si>
  <si>
    <t>認定する</t>
    <phoneticPr fontId="3"/>
  </si>
  <si>
    <t>認定しない</t>
    <phoneticPr fontId="3"/>
  </si>
  <si>
    <t>調査員</t>
    <rPh sb="0" eb="3">
      <t>チョウサイン</t>
    </rPh>
    <phoneticPr fontId="3"/>
  </si>
  <si>
    <t>備考</t>
    <rPh sb="0" eb="2">
      <t>ビコウ</t>
    </rPh>
    <phoneticPr fontId="3"/>
  </si>
  <si>
    <t>【添付書類】</t>
    <rPh sb="1" eb="3">
      <t>テンプ</t>
    </rPh>
    <rPh sb="3" eb="5">
      <t>ショルイ</t>
    </rPh>
    <phoneticPr fontId="3"/>
  </si>
  <si>
    <t>○申請地付近の見取図　○土地・建物の状況を示す平面図及び排水設備計画図　</t>
    <rPh sb="1" eb="3">
      <t>シンセイ</t>
    </rPh>
    <rPh sb="3" eb="4">
      <t>チ</t>
    </rPh>
    <rPh sb="4" eb="6">
      <t>フキン</t>
    </rPh>
    <rPh sb="7" eb="9">
      <t>ミト</t>
    </rPh>
    <rPh sb="9" eb="10">
      <t>ズ</t>
    </rPh>
    <rPh sb="12" eb="14">
      <t>トチ</t>
    </rPh>
    <rPh sb="15" eb="17">
      <t>タテモノ</t>
    </rPh>
    <rPh sb="18" eb="20">
      <t>ジョウキョウ</t>
    </rPh>
    <rPh sb="21" eb="22">
      <t>シメ</t>
    </rPh>
    <rPh sb="23" eb="26">
      <t>ヘイメンズ</t>
    </rPh>
    <rPh sb="26" eb="27">
      <t>オヨ</t>
    </rPh>
    <rPh sb="28" eb="30">
      <t>ハイスイ</t>
    </rPh>
    <rPh sb="30" eb="32">
      <t>セツビ</t>
    </rPh>
    <rPh sb="32" eb="35">
      <t>ケイカクズ</t>
    </rPh>
    <phoneticPr fontId="3"/>
  </si>
  <si>
    <t>○分間図　○その他必要な図面</t>
    <rPh sb="1" eb="2">
      <t>ブン</t>
    </rPh>
    <rPh sb="2" eb="3">
      <t>カン</t>
    </rPh>
    <rPh sb="3" eb="4">
      <t>ズ</t>
    </rPh>
    <phoneticPr fontId="3"/>
  </si>
  <si>
    <t>様式第１号の２（第７条関係）</t>
    <rPh sb="0" eb="2">
      <t>ヨウシキ</t>
    </rPh>
    <rPh sb="2" eb="3">
      <t>ダイ</t>
    </rPh>
    <rPh sb="4" eb="5">
      <t>ゴウ</t>
    </rPh>
    <rPh sb="8" eb="9">
      <t>ダイ</t>
    </rPh>
    <rPh sb="10" eb="11">
      <t>ジョウ</t>
    </rPh>
    <rPh sb="11" eb="13">
      <t>カンケイ</t>
    </rPh>
    <phoneticPr fontId="3"/>
  </si>
  <si>
    <t>東</t>
    <rPh sb="0" eb="1">
      <t>ヒガシ</t>
    </rPh>
    <phoneticPr fontId="3"/>
  </si>
  <si>
    <t>排 水 設 備 新 設 等 申 請 台 帳</t>
    <rPh sb="0" eb="1">
      <t>ハイ</t>
    </rPh>
    <rPh sb="2" eb="3">
      <t>ミズ</t>
    </rPh>
    <rPh sb="4" eb="5">
      <t>セツ</t>
    </rPh>
    <rPh sb="6" eb="7">
      <t>ビ</t>
    </rPh>
    <rPh sb="8" eb="9">
      <t>シン</t>
    </rPh>
    <rPh sb="10" eb="11">
      <t>セツ</t>
    </rPh>
    <rPh sb="12" eb="13">
      <t>トウ</t>
    </rPh>
    <rPh sb="14" eb="15">
      <t>サル</t>
    </rPh>
    <rPh sb="16" eb="17">
      <t>ショウ</t>
    </rPh>
    <rPh sb="18" eb="19">
      <t>ダイ</t>
    </rPh>
    <rPh sb="20" eb="21">
      <t>トバリ</t>
    </rPh>
    <phoneticPr fontId="3"/>
  </si>
  <si>
    <t>西</t>
    <rPh sb="0" eb="1">
      <t>ニシ</t>
    </rPh>
    <phoneticPr fontId="3"/>
  </si>
  <si>
    <t>－</t>
    <phoneticPr fontId="3"/>
  </si>
  <si>
    <t>楠</t>
    <rPh sb="0" eb="1">
      <t>クスノキ</t>
    </rPh>
    <phoneticPr fontId="3"/>
  </si>
  <si>
    <t>排　　水　　設　　備　　設　　置　　者</t>
    <rPh sb="0" eb="1">
      <t>ハイ</t>
    </rPh>
    <rPh sb="3" eb="4">
      <t>ミズ</t>
    </rPh>
    <rPh sb="6" eb="7">
      <t>セツ</t>
    </rPh>
    <rPh sb="9" eb="10">
      <t>ビ</t>
    </rPh>
    <rPh sb="12" eb="13">
      <t>セツ</t>
    </rPh>
    <rPh sb="15" eb="16">
      <t>オキ</t>
    </rPh>
    <rPh sb="18" eb="19">
      <t>シャ</t>
    </rPh>
    <phoneticPr fontId="3"/>
  </si>
  <si>
    <t>水　栓　番　号</t>
    <rPh sb="0" eb="1">
      <t>スイ</t>
    </rPh>
    <rPh sb="2" eb="3">
      <t>セン</t>
    </rPh>
    <rPh sb="4" eb="5">
      <t>バン</t>
    </rPh>
    <rPh sb="6" eb="7">
      <t>ゴウ</t>
    </rPh>
    <phoneticPr fontId="3"/>
  </si>
  <si>
    <t>排　水　設　備　番　号</t>
    <rPh sb="0" eb="3">
      <t>ハイスイ</t>
    </rPh>
    <rPh sb="4" eb="7">
      <t>セツビ</t>
    </rPh>
    <rPh sb="8" eb="11">
      <t>バンゴウ</t>
    </rPh>
    <phoneticPr fontId="3"/>
  </si>
  <si>
    <t>施　　　　　　　工　　　　　　　場　　　　　　　所</t>
    <rPh sb="0" eb="1">
      <t>シ</t>
    </rPh>
    <rPh sb="8" eb="9">
      <t>コウ</t>
    </rPh>
    <rPh sb="16" eb="17">
      <t>バ</t>
    </rPh>
    <rPh sb="24" eb="25">
      <t>ショ</t>
    </rPh>
    <phoneticPr fontId="3"/>
  </si>
  <si>
    <t>　※　法務局の分間図等に記載された請求部分の所在と施工する土地の地番を記入してください。</t>
    <rPh sb="25" eb="27">
      <t>セコウ</t>
    </rPh>
    <rPh sb="29" eb="31">
      <t>トチ</t>
    </rPh>
    <phoneticPr fontId="3"/>
  </si>
  <si>
    <t>申 　　 請  　　日</t>
    <rPh sb="0" eb="1">
      <t>サル</t>
    </rPh>
    <rPh sb="5" eb="6">
      <t>ショウ</t>
    </rPh>
    <rPh sb="10" eb="11">
      <t>ビ</t>
    </rPh>
    <phoneticPr fontId="3"/>
  </si>
  <si>
    <t>申　 請 　区 　分</t>
    <rPh sb="0" eb="1">
      <t>サル</t>
    </rPh>
    <rPh sb="3" eb="4">
      <t>ショウ</t>
    </rPh>
    <rPh sb="6" eb="7">
      <t>ク</t>
    </rPh>
    <rPh sb="9" eb="10">
      <t>ブン</t>
    </rPh>
    <phoneticPr fontId="3"/>
  </si>
  <si>
    <t>排水設備</t>
    <rPh sb="0" eb="2">
      <t>ハイスイ</t>
    </rPh>
    <rPh sb="2" eb="4">
      <t>セツビ</t>
    </rPh>
    <phoneticPr fontId="3"/>
  </si>
  <si>
    <t>新設</t>
    <phoneticPr fontId="3"/>
  </si>
  <si>
    <t>増設</t>
    <phoneticPr fontId="3"/>
  </si>
  <si>
    <t>改築　</t>
    <phoneticPr fontId="3"/>
  </si>
  <si>
    <t>建替</t>
    <phoneticPr fontId="3"/>
  </si>
  <si>
    <t>水洗便所の形態</t>
    <rPh sb="0" eb="2">
      <t>スイセン</t>
    </rPh>
    <rPh sb="2" eb="4">
      <t>ベンジョ</t>
    </rPh>
    <rPh sb="5" eb="7">
      <t>ケイタイ</t>
    </rPh>
    <phoneticPr fontId="3"/>
  </si>
  <si>
    <t>単独
浄化槽</t>
    <phoneticPr fontId="3"/>
  </si>
  <si>
    <t>合併
浄化槽</t>
    <rPh sb="0" eb="2">
      <t>ガッペイ</t>
    </rPh>
    <phoneticPr fontId="3"/>
  </si>
  <si>
    <t>汲取便所の改造</t>
    <phoneticPr fontId="3"/>
  </si>
  <si>
    <t>利 子 補 給 制 度</t>
    <rPh sb="0" eb="1">
      <t>リ</t>
    </rPh>
    <rPh sb="2" eb="3">
      <t>コ</t>
    </rPh>
    <rPh sb="4" eb="5">
      <t>タスク</t>
    </rPh>
    <rPh sb="6" eb="7">
      <t>キュウ</t>
    </rPh>
    <rPh sb="8" eb="9">
      <t>セイ</t>
    </rPh>
    <rPh sb="10" eb="11">
      <t>ド</t>
    </rPh>
    <phoneticPr fontId="3"/>
  </si>
  <si>
    <t>希望無し</t>
    <rPh sb="2" eb="3">
      <t>ナ</t>
    </rPh>
    <phoneticPr fontId="3"/>
  </si>
  <si>
    <t>～</t>
    <phoneticPr fontId="3"/>
  </si>
  <si>
    <t>月</t>
    <rPh sb="0" eb="1">
      <t>ガツ</t>
    </rPh>
    <phoneticPr fontId="3"/>
  </si>
  <si>
    <t>使 用 水 の 種 類</t>
    <rPh sb="0" eb="1">
      <t>シ</t>
    </rPh>
    <rPh sb="2" eb="3">
      <t>ヨウ</t>
    </rPh>
    <rPh sb="4" eb="5">
      <t>スイ</t>
    </rPh>
    <rPh sb="8" eb="9">
      <t>タネ</t>
    </rPh>
    <rPh sb="10" eb="11">
      <t>ルイ</t>
    </rPh>
    <phoneticPr fontId="3"/>
  </si>
  <si>
    <t>水道</t>
    <rPh sb="0" eb="2">
      <t>スイドウ</t>
    </rPh>
    <phoneticPr fontId="3"/>
  </si>
  <si>
    <t>□</t>
  </si>
  <si>
    <t>井戸　</t>
    <phoneticPr fontId="3"/>
  </si>
  <si>
    <t>水道・井戸併用</t>
    <phoneticPr fontId="3"/>
  </si>
  <si>
    <t>使 　用 　目 　的</t>
    <rPh sb="0" eb="1">
      <t>シ</t>
    </rPh>
    <rPh sb="3" eb="4">
      <t>ヨウ</t>
    </rPh>
    <rPh sb="6" eb="7">
      <t>メ</t>
    </rPh>
    <rPh sb="9" eb="10">
      <t>テキ</t>
    </rPh>
    <phoneticPr fontId="3"/>
  </si>
  <si>
    <t>家事</t>
    <rPh sb="0" eb="2">
      <t>カジ</t>
    </rPh>
    <phoneticPr fontId="3"/>
  </si>
  <si>
    <t>業種名</t>
    <rPh sb="0" eb="2">
      <t>ギョウシュ</t>
    </rPh>
    <rPh sb="2" eb="3">
      <t>メイ</t>
    </rPh>
    <phoneticPr fontId="3"/>
  </si>
  <si>
    <t>総床面積
(小数点1位)</t>
    <rPh sb="0" eb="1">
      <t>ソウ</t>
    </rPh>
    <rPh sb="1" eb="4">
      <t>ユカメンセキ</t>
    </rPh>
    <rPh sb="6" eb="9">
      <t>ショウスウテン</t>
    </rPh>
    <rPh sb="10" eb="11">
      <t>イ</t>
    </rPh>
    <phoneticPr fontId="3"/>
  </si>
  <si>
    <t>除害施設設置有</t>
    <rPh sb="0" eb="2">
      <t>ジョガイ</t>
    </rPh>
    <rPh sb="2" eb="4">
      <t>シセツ</t>
    </rPh>
    <phoneticPr fontId="3"/>
  </si>
  <si>
    <t>特 定 事 業 場 等</t>
    <rPh sb="0" eb="1">
      <t>トク</t>
    </rPh>
    <rPh sb="2" eb="3">
      <t>サダ</t>
    </rPh>
    <rPh sb="4" eb="5">
      <t>コト</t>
    </rPh>
    <rPh sb="6" eb="7">
      <t>ギョウ</t>
    </rPh>
    <rPh sb="8" eb="9">
      <t>バ</t>
    </rPh>
    <rPh sb="10" eb="11">
      <t>トウ</t>
    </rPh>
    <phoneticPr fontId="3"/>
  </si>
  <si>
    <t>非該当</t>
    <phoneticPr fontId="3"/>
  </si>
  <si>
    <t>排水量５０ｍ３／日以上</t>
    <phoneticPr fontId="3"/>
  </si>
  <si>
    <t>特定事業場</t>
    <phoneticPr fontId="3"/>
  </si>
  <si>
    <t>利 　用 　状 　況</t>
    <rPh sb="0" eb="1">
      <t>リ</t>
    </rPh>
    <rPh sb="3" eb="4">
      <t>ヨウ</t>
    </rPh>
    <rPh sb="6" eb="7">
      <t>ジョウ</t>
    </rPh>
    <rPh sb="9" eb="10">
      <t>キョウ</t>
    </rPh>
    <phoneticPr fontId="3"/>
  </si>
  <si>
    <t>敷地面積</t>
    <rPh sb="0" eb="2">
      <t>シキチ</t>
    </rPh>
    <rPh sb="2" eb="4">
      <t>メンセキ</t>
    </rPh>
    <phoneticPr fontId="3"/>
  </si>
  <si>
    <t>　　　㎡</t>
    <phoneticPr fontId="3"/>
  </si>
  <si>
    <t>　排水戸数</t>
    <rPh sb="1" eb="3">
      <t>ハイスイ</t>
    </rPh>
    <rPh sb="3" eb="5">
      <t>コスウ</t>
    </rPh>
    <phoneticPr fontId="3"/>
  </si>
  <si>
    <t>戸</t>
    <rPh sb="0" eb="1">
      <t>コ</t>
    </rPh>
    <phoneticPr fontId="3"/>
  </si>
  <si>
    <t>区　分</t>
    <rPh sb="0" eb="3">
      <t>クブン</t>
    </rPh>
    <phoneticPr fontId="3"/>
  </si>
  <si>
    <t>決裁</t>
    <rPh sb="0" eb="2">
      <t>ケッサイ</t>
    </rPh>
    <phoneticPr fontId="3"/>
  </si>
  <si>
    <t>課長</t>
    <rPh sb="0" eb="2">
      <t>カチョウ</t>
    </rPh>
    <phoneticPr fontId="3"/>
  </si>
  <si>
    <t>副課長</t>
    <rPh sb="0" eb="3">
      <t>フクカチョウ</t>
    </rPh>
    <phoneticPr fontId="3"/>
  </si>
  <si>
    <t>係長</t>
    <rPh sb="0" eb="2">
      <t>カカリチョウ</t>
    </rPh>
    <phoneticPr fontId="3"/>
  </si>
  <si>
    <t>係員</t>
    <rPh sb="0" eb="2">
      <t>カカリイン</t>
    </rPh>
    <phoneticPr fontId="3"/>
  </si>
  <si>
    <t>実　施</t>
    <rPh sb="0" eb="3">
      <t>ジッシ</t>
    </rPh>
    <phoneticPr fontId="3"/>
  </si>
  <si>
    <t>精　算</t>
    <rPh sb="0" eb="3">
      <t>セイサン</t>
    </rPh>
    <phoneticPr fontId="3"/>
  </si>
  <si>
    <t>排水設備
工事費</t>
    <rPh sb="0" eb="2">
      <t>ハイスイ</t>
    </rPh>
    <rPh sb="2" eb="4">
      <t>セツビ</t>
    </rPh>
    <rPh sb="5" eb="8">
      <t>コウジヒ</t>
    </rPh>
    <phoneticPr fontId="3"/>
  </si>
  <si>
    <t>円</t>
    <rPh sb="0" eb="1">
      <t>エン</t>
    </rPh>
    <phoneticPr fontId="3"/>
  </si>
  <si>
    <t>別添排水設備工事費内訳書による</t>
    <rPh sb="0" eb="2">
      <t>ベッテン</t>
    </rPh>
    <rPh sb="2" eb="4">
      <t>ハイスイ</t>
    </rPh>
    <rPh sb="4" eb="6">
      <t>セツビ</t>
    </rPh>
    <rPh sb="6" eb="9">
      <t>コウジヒ</t>
    </rPh>
    <rPh sb="9" eb="12">
      <t>ウチワケショ</t>
    </rPh>
    <phoneticPr fontId="3"/>
  </si>
  <si>
    <t>施 工 ヶ 所 内 訳</t>
    <rPh sb="0" eb="1">
      <t>シ</t>
    </rPh>
    <rPh sb="2" eb="3">
      <t>コウ</t>
    </rPh>
    <rPh sb="6" eb="7">
      <t>ショ</t>
    </rPh>
    <rPh sb="8" eb="9">
      <t>ナイ</t>
    </rPh>
    <rPh sb="10" eb="11">
      <t>ヤク</t>
    </rPh>
    <phoneticPr fontId="3"/>
  </si>
  <si>
    <t>別 紙 平 面 図 参 照</t>
    <rPh sb="0" eb="1">
      <t>ベツ</t>
    </rPh>
    <rPh sb="2" eb="3">
      <t>カミ</t>
    </rPh>
    <rPh sb="4" eb="5">
      <t>タイラ</t>
    </rPh>
    <rPh sb="6" eb="7">
      <t>メン</t>
    </rPh>
    <rPh sb="8" eb="9">
      <t>ズ</t>
    </rPh>
    <rPh sb="10" eb="11">
      <t>サン</t>
    </rPh>
    <rPh sb="12" eb="13">
      <t>テル</t>
    </rPh>
    <phoneticPr fontId="3"/>
  </si>
  <si>
    <t>受　付</t>
    <rPh sb="0" eb="3">
      <t>ウケツケ</t>
    </rPh>
    <phoneticPr fontId="3"/>
  </si>
  <si>
    <t>　指定工事店名</t>
    <rPh sb="1" eb="3">
      <t>シテイ</t>
    </rPh>
    <rPh sb="3" eb="5">
      <t>コウジ</t>
    </rPh>
    <rPh sb="5" eb="6">
      <t>テン</t>
    </rPh>
    <rPh sb="6" eb="7">
      <t>メイ</t>
    </rPh>
    <phoneticPr fontId="3"/>
  </si>
  <si>
    <t>宇部市指定(登録)番号</t>
    <rPh sb="0" eb="3">
      <t>ウベシ</t>
    </rPh>
    <phoneticPr fontId="3"/>
  </si>
  <si>
    <t>着　手</t>
    <rPh sb="0" eb="3">
      <t>チャクシュ</t>
    </rPh>
    <phoneticPr fontId="3"/>
  </si>
  <si>
    <t>　責任技術者</t>
    <rPh sb="1" eb="3">
      <t>セキニン</t>
    </rPh>
    <rPh sb="3" eb="6">
      <t>ギジュツシャ</t>
    </rPh>
    <phoneticPr fontId="3"/>
  </si>
  <si>
    <t>完了申請</t>
    <rPh sb="0" eb="1">
      <t>カンリョウ</t>
    </rPh>
    <rPh sb="1" eb="2">
      <t>リョウ</t>
    </rPh>
    <rPh sb="2" eb="4">
      <t>シンセイ</t>
    </rPh>
    <phoneticPr fontId="3"/>
  </si>
  <si>
    <t>使用開始</t>
    <rPh sb="0" eb="2">
      <t>シヨウ</t>
    </rPh>
    <rPh sb="2" eb="4">
      <t>カイシ</t>
    </rPh>
    <phoneticPr fontId="3"/>
  </si>
  <si>
    <t>完了検査</t>
    <rPh sb="0" eb="2">
      <t>カンリョウ</t>
    </rPh>
    <rPh sb="2" eb="4">
      <t>ケンサ</t>
    </rPh>
    <phoneticPr fontId="3"/>
  </si>
  <si>
    <t>責任技術者番号</t>
    <phoneticPr fontId="3"/>
  </si>
  <si>
    <t>公共汚水ますの設置状況</t>
    <rPh sb="0" eb="2">
      <t>コウキョウ</t>
    </rPh>
    <rPh sb="2" eb="4">
      <t>オスイ</t>
    </rPh>
    <rPh sb="7" eb="9">
      <t>セッチ</t>
    </rPh>
    <rPh sb="9" eb="11">
      <t>ジョウキョウ</t>
    </rPh>
    <phoneticPr fontId="3"/>
  </si>
  <si>
    <t>設置無（新設）</t>
    <rPh sb="0" eb="2">
      <t>セッチ</t>
    </rPh>
    <rPh sb="2" eb="3">
      <t>ナ</t>
    </rPh>
    <rPh sb="4" eb="6">
      <t>シンセツ</t>
    </rPh>
    <phoneticPr fontId="3"/>
  </si>
  <si>
    <t>物件設置</t>
    <phoneticPr fontId="3"/>
  </si>
  <si>
    <t>設置有</t>
    <rPh sb="0" eb="2">
      <t>セッチ</t>
    </rPh>
    <rPh sb="2" eb="3">
      <t>ア</t>
    </rPh>
    <phoneticPr fontId="3"/>
  </si>
  <si>
    <t>及び整備状況</t>
    <rPh sb="0" eb="1">
      <t>オヨ</t>
    </rPh>
    <rPh sb="2" eb="4">
      <t>セイビ</t>
    </rPh>
    <rPh sb="4" eb="6">
      <t>ジョウキョウ</t>
    </rPh>
    <phoneticPr fontId="3"/>
  </si>
  <si>
    <t>取付管</t>
    <rPh sb="0" eb="2">
      <t>トリツケ</t>
    </rPh>
    <rPh sb="2" eb="3">
      <t>カン</t>
    </rPh>
    <phoneticPr fontId="3"/>
  </si>
  <si>
    <t>宇 部 市 施 工</t>
    <rPh sb="0" eb="1">
      <t>ウ</t>
    </rPh>
    <rPh sb="2" eb="3">
      <t>ブ</t>
    </rPh>
    <rPh sb="4" eb="5">
      <t>シ</t>
    </rPh>
    <rPh sb="6" eb="7">
      <t>シ</t>
    </rPh>
    <rPh sb="8" eb="9">
      <t>コウ</t>
    </rPh>
    <phoneticPr fontId="3"/>
  </si>
  <si>
    <t>物件設置</t>
    <rPh sb="0" eb="2">
      <t>ブッケン</t>
    </rPh>
    <rPh sb="2" eb="4">
      <t>セッチ</t>
    </rPh>
    <phoneticPr fontId="3"/>
  </si>
  <si>
    <t>個人施工取付管</t>
    <phoneticPr fontId="3"/>
  </si>
  <si>
    <t>接続する本管の状況</t>
    <rPh sb="0" eb="2">
      <t>セツゾク</t>
    </rPh>
    <rPh sb="4" eb="6">
      <t>ホンカン</t>
    </rPh>
    <rPh sb="7" eb="9">
      <t>ジョウキョウ</t>
    </rPh>
    <phoneticPr fontId="3"/>
  </si>
  <si>
    <t>昭和</t>
    <rPh sb="0" eb="2">
      <t>ショウワ</t>
    </rPh>
    <phoneticPr fontId="3"/>
  </si>
  <si>
    <t>平成</t>
    <rPh sb="0" eb="2">
      <t>ヘイセイ</t>
    </rPh>
    <phoneticPr fontId="3"/>
  </si>
  <si>
    <t>令和</t>
    <rPh sb="0" eb="2">
      <t>レイワ</t>
    </rPh>
    <phoneticPr fontId="3"/>
  </si>
  <si>
    <t>（改築</t>
    <rPh sb="1" eb="3">
      <t>カイチク</t>
    </rPh>
    <phoneticPr fontId="3"/>
  </si>
  <si>
    <t>年）</t>
    <rPh sb="0" eb="1">
      <t>ネン</t>
    </rPh>
    <phoneticPr fontId="3"/>
  </si>
  <si>
    <t>合流</t>
    <rPh sb="0" eb="2">
      <t>ゴウリュウ</t>
    </rPh>
    <phoneticPr fontId="3"/>
  </si>
  <si>
    <t>分流</t>
    <rPh sb="0" eb="2">
      <t>ブンリュウ</t>
    </rPh>
    <phoneticPr fontId="3"/>
  </si>
  <si>
    <t>負担金賦課状況</t>
    <rPh sb="0" eb="2">
      <t>フタン</t>
    </rPh>
    <rPh sb="2" eb="3">
      <t>キン</t>
    </rPh>
    <rPh sb="3" eb="5">
      <t>フカ</t>
    </rPh>
    <rPh sb="5" eb="7">
      <t>ジョウキョウ</t>
    </rPh>
    <phoneticPr fontId="3"/>
  </si>
  <si>
    <t>未賦課</t>
    <phoneticPr fontId="3"/>
  </si>
  <si>
    <t>猶予</t>
    <rPh sb="0" eb="2">
      <t>ユウヨ</t>
    </rPh>
    <phoneticPr fontId="3"/>
  </si>
  <si>
    <t>保留</t>
    <rPh sb="0" eb="2">
      <t>ホリュウ</t>
    </rPh>
    <phoneticPr fontId="3"/>
  </si>
  <si>
    <t>賦課済</t>
    <phoneticPr fontId="3"/>
  </si>
  <si>
    <t>課</t>
    <rPh sb="0" eb="1">
      <t>カ</t>
    </rPh>
    <phoneticPr fontId="3"/>
  </si>
  <si>
    <t>賦課予定</t>
    <rPh sb="0" eb="2">
      <t>フカ</t>
    </rPh>
    <rPh sb="2" eb="4">
      <t>ヨテイ</t>
    </rPh>
    <phoneticPr fontId="3"/>
  </si>
  <si>
    <t>年度</t>
    <rPh sb="0" eb="2">
      <t>ネンド</t>
    </rPh>
    <phoneticPr fontId="3"/>
  </si>
  <si>
    <t>様式第３号（第８条関係）</t>
    <rPh sb="0" eb="2">
      <t>ヨウシキ</t>
    </rPh>
    <rPh sb="2" eb="3">
      <t>ダイ</t>
    </rPh>
    <rPh sb="4" eb="5">
      <t>ゴウ</t>
    </rPh>
    <rPh sb="6" eb="7">
      <t>ダイ</t>
    </rPh>
    <rPh sb="8" eb="9">
      <t>ジョウ</t>
    </rPh>
    <rPh sb="9" eb="11">
      <t>カンケイ</t>
    </rPh>
    <phoneticPr fontId="3"/>
  </si>
  <si>
    <t>排 水 設 備 等 工 事 完 了 検 査 申 請 書</t>
    <rPh sb="0" eb="1">
      <t>ハイ</t>
    </rPh>
    <rPh sb="2" eb="3">
      <t>ミズ</t>
    </rPh>
    <rPh sb="4" eb="5">
      <t>セツ</t>
    </rPh>
    <rPh sb="6" eb="7">
      <t>ソナエ</t>
    </rPh>
    <rPh sb="8" eb="9">
      <t>トウ</t>
    </rPh>
    <rPh sb="10" eb="11">
      <t>コウ</t>
    </rPh>
    <rPh sb="12" eb="13">
      <t>コト</t>
    </rPh>
    <rPh sb="14" eb="15">
      <t>カン</t>
    </rPh>
    <rPh sb="16" eb="17">
      <t>リョウ</t>
    </rPh>
    <rPh sb="18" eb="19">
      <t>ケン</t>
    </rPh>
    <rPh sb="20" eb="21">
      <t>サ</t>
    </rPh>
    <rPh sb="22" eb="23">
      <t>サル</t>
    </rPh>
    <rPh sb="24" eb="25">
      <t>ショウ</t>
    </rPh>
    <rPh sb="26" eb="27">
      <t>ショ</t>
    </rPh>
    <phoneticPr fontId="3"/>
  </si>
  <si>
    <t>宇部市長</t>
    <rPh sb="0" eb="2">
      <t>ウベ</t>
    </rPh>
    <rPh sb="2" eb="4">
      <t>シチョウ</t>
    </rPh>
    <phoneticPr fontId="3"/>
  </si>
  <si>
    <t>様</t>
    <rPh sb="0" eb="1">
      <t>サマ</t>
    </rPh>
    <phoneticPr fontId="3"/>
  </si>
  <si>
    <t>宇部市指定(登録)番号</t>
    <rPh sb="0" eb="2">
      <t>ウベ</t>
    </rPh>
    <rPh sb="2" eb="3">
      <t>イチ</t>
    </rPh>
    <rPh sb="3" eb="5">
      <t>シテイ</t>
    </rPh>
    <rPh sb="6" eb="8">
      <t>トウロク</t>
    </rPh>
    <rPh sb="9" eb="11">
      <t>バンゴウ</t>
    </rPh>
    <phoneticPr fontId="3"/>
  </si>
  <si>
    <t>電話</t>
    <rPh sb="0" eb="2">
      <t>デンワ</t>
    </rPh>
    <phoneticPr fontId="3"/>
  </si>
  <si>
    <t>-</t>
    <phoneticPr fontId="3"/>
  </si>
  <si>
    <t>下記の工事が完了したので、宇部市下水道条例第五条第一項により検査を申請します。</t>
    <rPh sb="0" eb="2">
      <t>カキ</t>
    </rPh>
    <rPh sb="3" eb="5">
      <t>コウジ</t>
    </rPh>
    <rPh sb="6" eb="8">
      <t>カンリョウ</t>
    </rPh>
    <rPh sb="13" eb="16">
      <t>ウベシ</t>
    </rPh>
    <rPh sb="16" eb="19">
      <t>ゲスイドウ</t>
    </rPh>
    <rPh sb="30" eb="32">
      <t>ケンサ</t>
    </rPh>
    <rPh sb="33" eb="35">
      <t>シンセイ</t>
    </rPh>
    <phoneticPr fontId="3"/>
  </si>
  <si>
    <t>確認年月日及び番号</t>
    <rPh sb="0" eb="2">
      <t>カクニン</t>
    </rPh>
    <rPh sb="2" eb="5">
      <t>ネンガッピ</t>
    </rPh>
    <rPh sb="5" eb="6">
      <t>オヨ</t>
    </rPh>
    <rPh sb="7" eb="9">
      <t>バンゴウ</t>
    </rPh>
    <phoneticPr fontId="3"/>
  </si>
  <si>
    <t>施工場所</t>
    <rPh sb="0" eb="1">
      <t>シ</t>
    </rPh>
    <rPh sb="1" eb="2">
      <t>コウ</t>
    </rPh>
    <rPh sb="2" eb="3">
      <t>バ</t>
    </rPh>
    <rPh sb="3" eb="4">
      <t>ショ</t>
    </rPh>
    <phoneticPr fontId="3"/>
  </si>
  <si>
    <t>※　法務局の分間図等に記載された請求部分の所在と施工した土地の地番を記入してください。</t>
    <rPh sb="24" eb="26">
      <t>セコウ</t>
    </rPh>
    <rPh sb="28" eb="30">
      <t>トチ</t>
    </rPh>
    <phoneticPr fontId="3"/>
  </si>
  <si>
    <t>給水装置番号
(水栓番号)</t>
    <phoneticPr fontId="3"/>
  </si>
  <si>
    <t>※ 未定の場合は空欄</t>
    <rPh sb="2" eb="4">
      <t>ミテイ</t>
    </rPh>
    <rPh sb="5" eb="7">
      <t>バアイ</t>
    </rPh>
    <rPh sb="8" eb="10">
      <t>クウラン</t>
    </rPh>
    <phoneticPr fontId="3"/>
  </si>
  <si>
    <t>排水設備番号</t>
    <rPh sb="0" eb="2">
      <t>ハイスイ</t>
    </rPh>
    <rPh sb="2" eb="4">
      <t>セツビ</t>
    </rPh>
    <rPh sb="4" eb="6">
      <t>バンゴウ</t>
    </rPh>
    <phoneticPr fontId="3"/>
  </si>
  <si>
    <t>※ 検査職員記入欄</t>
    <phoneticPr fontId="3"/>
  </si>
  <si>
    <t>工　事　種　別</t>
    <rPh sb="0" eb="1">
      <t>コウ</t>
    </rPh>
    <rPh sb="2" eb="3">
      <t>コト</t>
    </rPh>
    <rPh sb="4" eb="5">
      <t>タネ</t>
    </rPh>
    <rPh sb="6" eb="7">
      <t>ベツ</t>
    </rPh>
    <phoneticPr fontId="3"/>
  </si>
  <si>
    <t>工事種別</t>
    <rPh sb="0" eb="2">
      <t>コウジ</t>
    </rPh>
    <rPh sb="2" eb="4">
      <t>シュベツ</t>
    </rPh>
    <phoneticPr fontId="3"/>
  </si>
  <si>
    <t>新　設</t>
    <rPh sb="0" eb="1">
      <t>シン</t>
    </rPh>
    <rPh sb="2" eb="3">
      <t>セツ</t>
    </rPh>
    <phoneticPr fontId="3"/>
  </si>
  <si>
    <t>増　設</t>
    <rPh sb="0" eb="1">
      <t>ゾウ</t>
    </rPh>
    <rPh sb="2" eb="3">
      <t>セツ</t>
    </rPh>
    <phoneticPr fontId="3"/>
  </si>
  <si>
    <t>改　築</t>
    <rPh sb="0" eb="1">
      <t>アラタ</t>
    </rPh>
    <rPh sb="2" eb="3">
      <t>チク</t>
    </rPh>
    <phoneticPr fontId="3"/>
  </si>
  <si>
    <t>建　替</t>
    <rPh sb="0" eb="1">
      <t>ケン</t>
    </rPh>
    <rPh sb="2" eb="3">
      <t>タイ</t>
    </rPh>
    <phoneticPr fontId="3"/>
  </si>
  <si>
    <t>施　工
期　間</t>
    <rPh sb="0" eb="1">
      <t>セ</t>
    </rPh>
    <rPh sb="2" eb="3">
      <t>ク</t>
    </rPh>
    <rPh sb="4" eb="5">
      <t>キ</t>
    </rPh>
    <rPh sb="6" eb="7">
      <t>アイダ</t>
    </rPh>
    <phoneticPr fontId="3"/>
  </si>
  <si>
    <t>着工年月日</t>
    <rPh sb="0" eb="2">
      <t>チャッコウ</t>
    </rPh>
    <rPh sb="2" eb="5">
      <t>ネンガッピ</t>
    </rPh>
    <phoneticPr fontId="3"/>
  </si>
  <si>
    <t>完了年月日</t>
    <rPh sb="0" eb="2">
      <t>カンリョウ</t>
    </rPh>
    <rPh sb="2" eb="5">
      <t>ネンガッピ</t>
    </rPh>
    <phoneticPr fontId="3"/>
  </si>
  <si>
    <t>使用開始年月日</t>
    <rPh sb="0" eb="2">
      <t>シヨウ</t>
    </rPh>
    <rPh sb="2" eb="4">
      <t>カイシ</t>
    </rPh>
    <rPh sb="4" eb="7">
      <t>ネンガッピ</t>
    </rPh>
    <phoneticPr fontId="3"/>
  </si>
  <si>
    <t>排水設備検査年月日</t>
    <rPh sb="0" eb="2">
      <t>ハイスイ</t>
    </rPh>
    <rPh sb="2" eb="4">
      <t>セツビ</t>
    </rPh>
    <rPh sb="4" eb="6">
      <t>ケンサ</t>
    </rPh>
    <rPh sb="6" eb="9">
      <t>ネンガッピ</t>
    </rPh>
    <phoneticPr fontId="3"/>
  </si>
  <si>
    <t>令和</t>
    <rPh sb="0" eb="2">
      <t>レイワ</t>
    </rPh>
    <phoneticPr fontId="3"/>
  </si>
  <si>
    <t>迄</t>
    <rPh sb="0" eb="1">
      <t>マデ</t>
    </rPh>
    <phoneticPr fontId="3"/>
  </si>
  <si>
    <t>＠</t>
    <phoneticPr fontId="3"/>
  </si>
  <si>
    <t>排水設備</t>
    <rPh sb="0" eb="4">
      <t>ハイスイセツビ</t>
    </rPh>
    <phoneticPr fontId="3"/>
  </si>
  <si>
    <t>水洗便所の形態</t>
    <rPh sb="0" eb="4">
      <t>スイセンベンジョ</t>
    </rPh>
    <rPh sb="5" eb="7">
      <t>ケイタイ</t>
    </rPh>
    <phoneticPr fontId="3"/>
  </si>
  <si>
    <t>新築物件</t>
    <rPh sb="0" eb="4">
      <t>シンチクブッケン</t>
    </rPh>
    <phoneticPr fontId="3"/>
  </si>
  <si>
    <t>新設</t>
    <rPh sb="0" eb="2">
      <t>シンセツ</t>
    </rPh>
    <phoneticPr fontId="3"/>
  </si>
  <si>
    <t>増設</t>
    <rPh sb="0" eb="2">
      <t>ゾウセツ</t>
    </rPh>
    <phoneticPr fontId="3"/>
  </si>
  <si>
    <t>家の建て増し
トイレ無水回りあり</t>
    <rPh sb="0" eb="1">
      <t>イエ</t>
    </rPh>
    <rPh sb="2" eb="3">
      <t>タ</t>
    </rPh>
    <rPh sb="4" eb="5">
      <t>マ</t>
    </rPh>
    <rPh sb="10" eb="11">
      <t>ナシ</t>
    </rPh>
    <rPh sb="11" eb="13">
      <t>ミズマワ</t>
    </rPh>
    <phoneticPr fontId="3"/>
  </si>
  <si>
    <t>空欄</t>
    <rPh sb="0" eb="2">
      <t>クウラン</t>
    </rPh>
    <phoneticPr fontId="3"/>
  </si>
  <si>
    <t>家の建て増し
トイレ有水回り無</t>
    <rPh sb="0" eb="1">
      <t>イエ</t>
    </rPh>
    <rPh sb="2" eb="3">
      <t>タ</t>
    </rPh>
    <rPh sb="4" eb="5">
      <t>マ</t>
    </rPh>
    <rPh sb="10" eb="11">
      <t>アリ</t>
    </rPh>
    <rPh sb="11" eb="13">
      <t>ミズマワ</t>
    </rPh>
    <rPh sb="14" eb="15">
      <t>ナシ</t>
    </rPh>
    <phoneticPr fontId="3"/>
  </si>
  <si>
    <t>浄化槽
切り替え</t>
    <rPh sb="0" eb="3">
      <t>ジョウカソウ</t>
    </rPh>
    <rPh sb="4" eb="5">
      <t>キ</t>
    </rPh>
    <rPh sb="6" eb="7">
      <t>カ</t>
    </rPh>
    <phoneticPr fontId="3"/>
  </si>
  <si>
    <t>単独ｏｒ合併</t>
    <rPh sb="0" eb="2">
      <t>タンドク</t>
    </rPh>
    <rPh sb="4" eb="6">
      <t>ガッペイ</t>
    </rPh>
    <phoneticPr fontId="3"/>
  </si>
  <si>
    <t>汲みとり</t>
    <rPh sb="0" eb="1">
      <t>ク</t>
    </rPh>
    <phoneticPr fontId="3"/>
  </si>
  <si>
    <t>汲みとり便所改造</t>
    <rPh sb="0" eb="1">
      <t>ク</t>
    </rPh>
    <rPh sb="4" eb="8">
      <t>ベンジョカイゾウ</t>
    </rPh>
    <phoneticPr fontId="3"/>
  </si>
  <si>
    <t>申請区分について（チェック欄の運用）</t>
    <rPh sb="0" eb="4">
      <t>シンセイクブン</t>
    </rPh>
    <rPh sb="13" eb="14">
      <t>ラン</t>
    </rPh>
    <rPh sb="15" eb="17">
      <t>ウンヨウ</t>
    </rPh>
    <phoneticPr fontId="3"/>
  </si>
  <si>
    <t>水洗化済み
家屋の建替え</t>
    <rPh sb="0" eb="3">
      <t>スイセンカ</t>
    </rPh>
    <rPh sb="3" eb="4">
      <t>ズ</t>
    </rPh>
    <rPh sb="6" eb="8">
      <t>カオク</t>
    </rPh>
    <rPh sb="9" eb="11">
      <t>タテカ</t>
    </rPh>
    <phoneticPr fontId="3"/>
  </si>
  <si>
    <t>建替</t>
    <rPh sb="0" eb="2">
      <t>タテカ</t>
    </rPh>
    <phoneticPr fontId="3"/>
  </si>
  <si>
    <t>新設</t>
    <rPh sb="0" eb="2">
      <t>シンセツ</t>
    </rPh>
    <phoneticPr fontId="3"/>
  </si>
  <si>
    <t>これら以外</t>
    <rPh sb="3" eb="5">
      <t>イガイ</t>
    </rPh>
    <phoneticPr fontId="3"/>
  </si>
  <si>
    <t>要相談</t>
    <rPh sb="0" eb="3">
      <t>ヨウソウダン</t>
    </rPh>
    <phoneticPr fontId="3"/>
  </si>
  <si>
    <t>使用目的について</t>
    <rPh sb="0" eb="4">
      <t>シヨウモクテキ</t>
    </rPh>
    <phoneticPr fontId="3"/>
  </si>
  <si>
    <t>※  設置者の住所は、住居表示地域については、住居表示実施後の住所を記載のこと</t>
    <rPh sb="3" eb="6">
      <t>セッチシャ</t>
    </rPh>
    <rPh sb="7" eb="9">
      <t>ジュウショ</t>
    </rPh>
    <rPh sb="11" eb="15">
      <t>ジュウキョヒョウジ</t>
    </rPh>
    <rPh sb="15" eb="17">
      <t>チイキ</t>
    </rPh>
    <rPh sb="23" eb="30">
      <t>ジュウキョヒョウジジッシゴ</t>
    </rPh>
    <rPh sb="31" eb="33">
      <t>ジュウショ</t>
    </rPh>
    <rPh sb="34" eb="36">
      <t>キサイ</t>
    </rPh>
    <phoneticPr fontId="3"/>
  </si>
  <si>
    <t>一般住宅・ＡＰ・マンション等は、家事を選択してＯＫ。</t>
    <rPh sb="0" eb="4">
      <t>イッパンジュウタク</t>
    </rPh>
    <rPh sb="13" eb="14">
      <t>トウ</t>
    </rPh>
    <rPh sb="16" eb="18">
      <t>カジ</t>
    </rPh>
    <rPh sb="19" eb="21">
      <t>センタク</t>
    </rPh>
    <phoneticPr fontId="3"/>
  </si>
  <si>
    <t>※　色のついている枠の中に必要事項を記載してください。</t>
    <rPh sb="2" eb="3">
      <t>イロ</t>
    </rPh>
    <rPh sb="9" eb="10">
      <t>ワク</t>
    </rPh>
    <rPh sb="11" eb="12">
      <t>ナカ</t>
    </rPh>
    <rPh sb="13" eb="17">
      <t>ヒツヨウジコウ</t>
    </rPh>
    <rPh sb="18" eb="20">
      <t>キサイ</t>
    </rPh>
    <phoneticPr fontId="3"/>
  </si>
  <si>
    <t>※　特定事業場の下水道への接続については、必ず事前協議を行うこと。協議の時期については、３か月程度前までに行うことが望ましい。</t>
    <rPh sb="2" eb="7">
      <t>トクテイジギョウバ</t>
    </rPh>
    <rPh sb="8" eb="11">
      <t>ゲスイドウ</t>
    </rPh>
    <rPh sb="13" eb="15">
      <t>セツゾク</t>
    </rPh>
    <rPh sb="21" eb="22">
      <t>カナラ</t>
    </rPh>
    <rPh sb="23" eb="25">
      <t>ジゼン</t>
    </rPh>
    <rPh sb="25" eb="27">
      <t>キョウギ</t>
    </rPh>
    <rPh sb="28" eb="29">
      <t>オコナ</t>
    </rPh>
    <rPh sb="33" eb="35">
      <t>キョウギ</t>
    </rPh>
    <rPh sb="36" eb="38">
      <t>ジキ</t>
    </rPh>
    <rPh sb="46" eb="47">
      <t>ゲツ</t>
    </rPh>
    <rPh sb="47" eb="49">
      <t>テイド</t>
    </rPh>
    <rPh sb="49" eb="50">
      <t>マエ</t>
    </rPh>
    <rPh sb="53" eb="54">
      <t>オコナ</t>
    </rPh>
    <rPh sb="58" eb="59">
      <t>ノゾ</t>
    </rPh>
    <phoneticPr fontId="3"/>
  </si>
  <si>
    <t>※　事業所で利用できるメールアドレスをご記入してください。</t>
    <rPh sb="2" eb="5">
      <t>ジギョウショ</t>
    </rPh>
    <rPh sb="6" eb="8">
      <t>リヨウ</t>
    </rPh>
    <rPh sb="20" eb="22">
      <t>キニュウ</t>
    </rPh>
    <phoneticPr fontId="3"/>
  </si>
  <si>
    <t>合計＋消費税</t>
    <rPh sb="0" eb="2">
      <t>ゴウケイ</t>
    </rPh>
    <rPh sb="3" eb="6">
      <t>ショウヒゼイ</t>
    </rPh>
    <phoneticPr fontId="3"/>
  </si>
  <si>
    <t>総　計</t>
    <rPh sb="0" eb="1">
      <t>フサ</t>
    </rPh>
    <rPh sb="2" eb="3">
      <t>ケイ</t>
    </rPh>
    <phoneticPr fontId="3"/>
  </si>
  <si>
    <t>１．０</t>
    <phoneticPr fontId="3"/>
  </si>
  <si>
    <t>式</t>
    <rPh sb="0" eb="1">
      <t>シキ</t>
    </rPh>
    <phoneticPr fontId="3"/>
  </si>
  <si>
    <t>消費税</t>
    <rPh sb="0" eb="3">
      <t>ショウヒゼイ</t>
    </rPh>
    <phoneticPr fontId="3"/>
  </si>
  <si>
    <t>排水工事費＋給水工事費</t>
    <rPh sb="0" eb="2">
      <t>ハイスイ</t>
    </rPh>
    <rPh sb="2" eb="5">
      <t>コウジヒ</t>
    </rPh>
    <rPh sb="6" eb="8">
      <t>キュウスイ</t>
    </rPh>
    <rPh sb="8" eb="11">
      <t>コウジヒ</t>
    </rPh>
    <phoneticPr fontId="3"/>
  </si>
  <si>
    <t>合　計</t>
    <rPh sb="0" eb="1">
      <t>ゴウ</t>
    </rPh>
    <rPh sb="2" eb="3">
      <t>ケイ</t>
    </rPh>
    <phoneticPr fontId="3"/>
  </si>
  <si>
    <t>のみ金額を計上すること</t>
    <rPh sb="2" eb="4">
      <t>キンガク</t>
    </rPh>
    <rPh sb="5" eb="7">
      <t>ケイジョウ</t>
    </rPh>
    <phoneticPr fontId="3"/>
  </si>
  <si>
    <t>給水工事も施工する場合</t>
    <rPh sb="0" eb="2">
      <t>キュウスイ</t>
    </rPh>
    <rPh sb="2" eb="4">
      <t>コウジ</t>
    </rPh>
    <rPh sb="5" eb="7">
      <t>セコウ</t>
    </rPh>
    <rPh sb="9" eb="11">
      <t>バアイ</t>
    </rPh>
    <phoneticPr fontId="3"/>
  </si>
  <si>
    <t>千円単位</t>
    <rPh sb="0" eb="2">
      <t>センエン</t>
    </rPh>
    <rPh sb="2" eb="4">
      <t>タンイ</t>
    </rPh>
    <phoneticPr fontId="3"/>
  </si>
  <si>
    <t>給水工事費</t>
    <rPh sb="0" eb="2">
      <t>キュウスイ</t>
    </rPh>
    <rPh sb="2" eb="5">
      <t>コウジヒ</t>
    </rPh>
    <phoneticPr fontId="3"/>
  </si>
  <si>
    <t>直接工事費＋⑥</t>
    <rPh sb="0" eb="2">
      <t>チョクセツ</t>
    </rPh>
    <rPh sb="2" eb="5">
      <t>コウジヒ</t>
    </rPh>
    <phoneticPr fontId="3"/>
  </si>
  <si>
    <t>排水工事費</t>
    <rPh sb="0" eb="2">
      <t>ハイスイ</t>
    </rPh>
    <rPh sb="2" eb="5">
      <t>コウジヒ</t>
    </rPh>
    <phoneticPr fontId="3"/>
  </si>
  <si>
    <t>⑥</t>
    <phoneticPr fontId="3"/>
  </si>
  <si>
    <t>申請手数料含む</t>
    <rPh sb="0" eb="2">
      <t>シンセイ</t>
    </rPh>
    <rPh sb="2" eb="5">
      <t>テスウリョウ</t>
    </rPh>
    <rPh sb="5" eb="6">
      <t>フク</t>
    </rPh>
    <phoneticPr fontId="3"/>
  </si>
  <si>
    <t>諸経費</t>
    <rPh sb="0" eb="3">
      <t>ショケイヒ</t>
    </rPh>
    <phoneticPr fontId="3"/>
  </si>
  <si>
    <t>①＋②＋③＋④＋⑤</t>
    <phoneticPr fontId="3"/>
  </si>
  <si>
    <t>　</t>
    <phoneticPr fontId="3"/>
  </si>
  <si>
    <t>直接工事費</t>
    <rPh sb="0" eb="2">
      <t>チョクセツ</t>
    </rPh>
    <rPh sb="2" eb="5">
      <t>コウジヒ</t>
    </rPh>
    <phoneticPr fontId="3"/>
  </si>
  <si>
    <t>⑤</t>
    <phoneticPr fontId="3"/>
  </si>
  <si>
    <t>取壊し及び復旧等</t>
    <rPh sb="0" eb="2">
      <t>トリコワ</t>
    </rPh>
    <rPh sb="3" eb="4">
      <t>オヨ</t>
    </rPh>
    <rPh sb="5" eb="7">
      <t>フッキュウ</t>
    </rPh>
    <rPh sb="7" eb="8">
      <t>トウ</t>
    </rPh>
    <phoneticPr fontId="3"/>
  </si>
  <si>
    <t>アスファルト、コンクリート</t>
    <phoneticPr fontId="3"/>
  </si>
  <si>
    <t>雑　工</t>
    <rPh sb="0" eb="1">
      <t>ザツ</t>
    </rPh>
    <rPh sb="2" eb="3">
      <t>コウ</t>
    </rPh>
    <phoneticPr fontId="3"/>
  </si>
  <si>
    <t>④</t>
    <phoneticPr fontId="3"/>
  </si>
  <si>
    <t>配管布設工（マス含む）</t>
    <rPh sb="0" eb="2">
      <t>ハイカン</t>
    </rPh>
    <rPh sb="2" eb="4">
      <t>フセツ</t>
    </rPh>
    <rPh sb="4" eb="5">
      <t>コウ</t>
    </rPh>
    <rPh sb="8" eb="9">
      <t>フク</t>
    </rPh>
    <phoneticPr fontId="3"/>
  </si>
  <si>
    <t>布設工</t>
    <rPh sb="0" eb="2">
      <t>フセツ</t>
    </rPh>
    <rPh sb="2" eb="3">
      <t>コウ</t>
    </rPh>
    <phoneticPr fontId="3"/>
  </si>
  <si>
    <t>③</t>
    <phoneticPr fontId="3"/>
  </si>
  <si>
    <t>配管資材（マス含む）</t>
    <rPh sb="0" eb="2">
      <t>ハイカン</t>
    </rPh>
    <rPh sb="2" eb="4">
      <t>シザイ</t>
    </rPh>
    <rPh sb="7" eb="8">
      <t>フク</t>
    </rPh>
    <phoneticPr fontId="3"/>
  </si>
  <si>
    <t>配管材</t>
    <rPh sb="0" eb="2">
      <t>ハイカン</t>
    </rPh>
    <rPh sb="2" eb="3">
      <t>ザイ</t>
    </rPh>
    <phoneticPr fontId="3"/>
  </si>
  <si>
    <t>②</t>
    <phoneticPr fontId="3"/>
  </si>
  <si>
    <t>（取付含む）</t>
    <rPh sb="1" eb="3">
      <t>トリツケ</t>
    </rPh>
    <rPh sb="3" eb="4">
      <t>フク</t>
    </rPh>
    <phoneticPr fontId="3"/>
  </si>
  <si>
    <t>衛生機材、阻集器等</t>
    <rPh sb="0" eb="2">
      <t>エイセイ</t>
    </rPh>
    <rPh sb="2" eb="4">
      <t>キザイ</t>
    </rPh>
    <rPh sb="5" eb="6">
      <t>ソ</t>
    </rPh>
    <rPh sb="6" eb="7">
      <t>シュウ</t>
    </rPh>
    <rPh sb="7" eb="8">
      <t>キ</t>
    </rPh>
    <rPh sb="8" eb="9">
      <t>トウ</t>
    </rPh>
    <phoneticPr fontId="3"/>
  </si>
  <si>
    <t>排水機器材</t>
    <rPh sb="0" eb="2">
      <t>ハイスイ</t>
    </rPh>
    <rPh sb="2" eb="4">
      <t>キキ</t>
    </rPh>
    <rPh sb="4" eb="5">
      <t>ザイ</t>
    </rPh>
    <phoneticPr fontId="3"/>
  </si>
  <si>
    <t>①</t>
    <phoneticPr fontId="3"/>
  </si>
  <si>
    <t>掘削、埋戻し（砂含む）</t>
    <rPh sb="0" eb="2">
      <t>クッサク</t>
    </rPh>
    <rPh sb="3" eb="4">
      <t>ウ</t>
    </rPh>
    <rPh sb="4" eb="5">
      <t>モド</t>
    </rPh>
    <rPh sb="7" eb="8">
      <t>スナ</t>
    </rPh>
    <rPh sb="8" eb="9">
      <t>フク</t>
    </rPh>
    <phoneticPr fontId="3"/>
  </si>
  <si>
    <t>土　工</t>
    <rPh sb="0" eb="1">
      <t>ド</t>
    </rPh>
    <rPh sb="2" eb="3">
      <t>コウ</t>
    </rPh>
    <phoneticPr fontId="3"/>
  </si>
  <si>
    <t>備　考</t>
    <rPh sb="0" eb="1">
      <t>ソナエ</t>
    </rPh>
    <rPh sb="2" eb="3">
      <t>コウ</t>
    </rPh>
    <phoneticPr fontId="3"/>
  </si>
  <si>
    <t>金　　　　額</t>
    <rPh sb="0" eb="1">
      <t>キン</t>
    </rPh>
    <rPh sb="5" eb="6">
      <t>ガク</t>
    </rPh>
    <phoneticPr fontId="3"/>
  </si>
  <si>
    <t>数量</t>
    <rPh sb="0" eb="2">
      <t>スウリョウ</t>
    </rPh>
    <phoneticPr fontId="3"/>
  </si>
  <si>
    <t>単位</t>
    <rPh sb="0" eb="2">
      <t>タンイ</t>
    </rPh>
    <phoneticPr fontId="3"/>
  </si>
  <si>
    <t>項　目</t>
    <rPh sb="0" eb="1">
      <t>コウ</t>
    </rPh>
    <rPh sb="2" eb="3">
      <t>メ</t>
    </rPh>
    <phoneticPr fontId="3"/>
  </si>
  <si>
    <t>排水設備工事費　内訳書</t>
    <rPh sb="0" eb="2">
      <t>ハイスイ</t>
    </rPh>
    <rPh sb="2" eb="4">
      <t>セツビ</t>
    </rPh>
    <rPh sb="4" eb="7">
      <t>コウジヒ</t>
    </rPh>
    <rPh sb="8" eb="11">
      <t>ウチワケショ</t>
    </rPh>
    <phoneticPr fontId="3"/>
  </si>
  <si>
    <t>その他（取付管）</t>
    <rPh sb="4" eb="6">
      <t>トリツケ</t>
    </rPh>
    <rPh sb="6" eb="7">
      <t>カン</t>
    </rPh>
    <phoneticPr fontId="3"/>
  </si>
  <si>
    <t>様式第１２号（第２３条関係）</t>
    <rPh sb="0" eb="2">
      <t>ヨウシキ</t>
    </rPh>
    <rPh sb="2" eb="3">
      <t>ダイ</t>
    </rPh>
    <rPh sb="5" eb="6">
      <t>ゴウ</t>
    </rPh>
    <rPh sb="7" eb="8">
      <t>ダイ</t>
    </rPh>
    <rPh sb="10" eb="11">
      <t>ジョウ</t>
    </rPh>
    <rPh sb="11" eb="13">
      <t>カンケイ</t>
    </rPh>
    <phoneticPr fontId="3"/>
  </si>
  <si>
    <t>除害施設設置（変更・休止・廃止）届出書</t>
    <rPh sb="0" eb="1">
      <t>ジョ</t>
    </rPh>
    <rPh sb="1" eb="2">
      <t>ガイ</t>
    </rPh>
    <rPh sb="2" eb="3">
      <t>シ</t>
    </rPh>
    <rPh sb="3" eb="4">
      <t>セツ</t>
    </rPh>
    <rPh sb="4" eb="5">
      <t>セツ</t>
    </rPh>
    <rPh sb="5" eb="6">
      <t>オキ</t>
    </rPh>
    <rPh sb="7" eb="8">
      <t>ヘン</t>
    </rPh>
    <rPh sb="8" eb="9">
      <t>サラ</t>
    </rPh>
    <rPh sb="10" eb="11">
      <t>キュウ</t>
    </rPh>
    <rPh sb="11" eb="12">
      <t>ドメ</t>
    </rPh>
    <rPh sb="13" eb="14">
      <t>ハイ</t>
    </rPh>
    <rPh sb="14" eb="15">
      <t>ドメ</t>
    </rPh>
    <rPh sb="16" eb="17">
      <t>トド</t>
    </rPh>
    <rPh sb="17" eb="18">
      <t>デ</t>
    </rPh>
    <rPh sb="18" eb="19">
      <t>ショ</t>
    </rPh>
    <phoneticPr fontId="3"/>
  </si>
  <si>
    <t>　宇部市長　様</t>
    <rPh sb="1" eb="4">
      <t>ウベシ</t>
    </rPh>
    <rPh sb="4" eb="5">
      <t>チョウ</t>
    </rPh>
    <rPh sb="6" eb="7">
      <t>サマ</t>
    </rPh>
    <phoneticPr fontId="3"/>
  </si>
  <si>
    <t>　　　　</t>
    <phoneticPr fontId="3"/>
  </si>
  <si>
    <t>　　届　出　者</t>
    <rPh sb="2" eb="3">
      <t>トドケ</t>
    </rPh>
    <rPh sb="4" eb="5">
      <t>デ</t>
    </rPh>
    <rPh sb="6" eb="7">
      <t>シャ</t>
    </rPh>
    <phoneticPr fontId="3"/>
  </si>
  <si>
    <t>住所（所在地）　</t>
    <rPh sb="0" eb="2">
      <t>ジュウショ</t>
    </rPh>
    <rPh sb="3" eb="6">
      <t>ショザイチ</t>
    </rPh>
    <phoneticPr fontId="3"/>
  </si>
  <si>
    <t>氏名（名称及び代表者名）</t>
    <rPh sb="0" eb="2">
      <t>シメイ</t>
    </rPh>
    <rPh sb="3" eb="5">
      <t>メイショウ</t>
    </rPh>
    <rPh sb="5" eb="6">
      <t>オヨ</t>
    </rPh>
    <rPh sb="7" eb="10">
      <t>ダイヒョウシャ</t>
    </rPh>
    <rPh sb="10" eb="11">
      <t>ナ</t>
    </rPh>
    <phoneticPr fontId="3"/>
  </si>
  <si>
    <t>電話　　　　　　（　　　　　　）</t>
    <rPh sb="0" eb="2">
      <t>デンワ</t>
    </rPh>
    <phoneticPr fontId="3"/>
  </si>
  <si>
    <t>名称</t>
    <phoneticPr fontId="3"/>
  </si>
  <si>
    <t>着工予定</t>
    <rPh sb="0" eb="2">
      <t>チャッコウ</t>
    </rPh>
    <rPh sb="2" eb="4">
      <t>ヨテイ</t>
    </rPh>
    <phoneticPr fontId="3"/>
  </si>
  <si>
    <t>所在地</t>
    <rPh sb="0" eb="3">
      <t>ショザイチ</t>
    </rPh>
    <phoneticPr fontId="3"/>
  </si>
  <si>
    <t>竣工予定</t>
    <rPh sb="0" eb="2">
      <t>シュンコウ</t>
    </rPh>
    <rPh sb="2" eb="4">
      <t>ヨテイ</t>
    </rPh>
    <phoneticPr fontId="3"/>
  </si>
  <si>
    <t>概要</t>
    <rPh sb="0" eb="2">
      <t>ガイヨウ</t>
    </rPh>
    <phoneticPr fontId="3"/>
  </si>
  <si>
    <t>廃　　　止</t>
    <rPh sb="0" eb="1">
      <t>ハイ</t>
    </rPh>
    <rPh sb="4" eb="5">
      <t>ドメ</t>
    </rPh>
    <phoneticPr fontId="3"/>
  </si>
  <si>
    <t>構造</t>
    <rPh sb="0" eb="2">
      <t>コウゾウ</t>
    </rPh>
    <phoneticPr fontId="3"/>
  </si>
  <si>
    <t>休止期間</t>
    <rPh sb="0" eb="2">
      <t>キュウシ</t>
    </rPh>
    <rPh sb="2" eb="4">
      <t>キカン</t>
    </rPh>
    <phoneticPr fontId="3"/>
  </si>
  <si>
    <t>処理水質
項目</t>
    <rPh sb="0" eb="2">
      <t>ショリ</t>
    </rPh>
    <rPh sb="2" eb="4">
      <t>スイシツ</t>
    </rPh>
    <rPh sb="5" eb="7">
      <t>コウモク</t>
    </rPh>
    <phoneticPr fontId="3"/>
  </si>
  <si>
    <t>変更等の
理 　　由</t>
    <rPh sb="0" eb="2">
      <t>ヘンコウ</t>
    </rPh>
    <rPh sb="2" eb="3">
      <t>トウ</t>
    </rPh>
    <rPh sb="5" eb="6">
      <t>リ</t>
    </rPh>
    <rPh sb="9" eb="10">
      <t>ヨシ</t>
    </rPh>
    <phoneticPr fontId="3"/>
  </si>
  <si>
    <t>施工者</t>
    <rPh sb="0" eb="3">
      <t>セコウシャ</t>
    </rPh>
    <phoneticPr fontId="3"/>
  </si>
  <si>
    <t>※の欄は、記入しないでください。</t>
    <rPh sb="2" eb="3">
      <t>ラン</t>
    </rPh>
    <rPh sb="5" eb="7">
      <t>キニュウ</t>
    </rPh>
    <phoneticPr fontId="3"/>
  </si>
  <si>
    <t>上記施設を設置し公共下水道を使用するにあたり、下記事項の遵守を誓約いたします。</t>
  </si>
  <si>
    <t>誓約事項</t>
    <rPh sb="0" eb="2">
      <t>セイヤク</t>
    </rPh>
    <rPh sb="2" eb="4">
      <t>ジコウ</t>
    </rPh>
    <phoneticPr fontId="3"/>
  </si>
  <si>
    <t>　除害施設の取扱説明書の内容を熟知し、適切に使用及び維持管理をします。</t>
    <phoneticPr fontId="3"/>
  </si>
  <si>
    <t>　除害施設の維持管理が適切に行われていることを確認するため、市長が必要と認めるとき</t>
    <rPh sb="30" eb="32">
      <t>シチョウ</t>
    </rPh>
    <phoneticPr fontId="3"/>
  </si>
  <si>
    <t>　　　　　</t>
    <phoneticPr fontId="3"/>
  </si>
  <si>
    <t>には、維持管理に関する資料の提出又は立入検査に協力します。</t>
    <phoneticPr fontId="3"/>
  </si>
  <si>
    <t>　除害施設の処理水質が性能評定値に適合しない場合は、使用及び管理方法並びに改善に</t>
    <phoneticPr fontId="3"/>
  </si>
  <si>
    <t>ついて、市長が行う指導に協力します。</t>
    <rPh sb="4" eb="6">
      <t>シチョウ</t>
    </rPh>
    <phoneticPr fontId="3"/>
  </si>
  <si>
    <t>　除害施設の設置された建築物を第三者に譲渡し、又は貸し付けるときは、当該建築物の</t>
    <phoneticPr fontId="3"/>
  </si>
  <si>
    <t>譲受人、賃借人等に誓約事項を継承させます。</t>
    <rPh sb="9" eb="11">
      <t>セイヤク</t>
    </rPh>
    <phoneticPr fontId="3"/>
  </si>
  <si>
    <t>様式第１１号（第２１条関係）</t>
    <rPh sb="0" eb="2">
      <t>ヨウシキ</t>
    </rPh>
    <rPh sb="2" eb="3">
      <t>ダイ</t>
    </rPh>
    <rPh sb="5" eb="6">
      <t>ゴウ</t>
    </rPh>
    <rPh sb="7" eb="8">
      <t>ダイ</t>
    </rPh>
    <rPh sb="10" eb="11">
      <t>ジョウ</t>
    </rPh>
    <rPh sb="11" eb="13">
      <t>カンケイ</t>
    </rPh>
    <phoneticPr fontId="3"/>
  </si>
  <si>
    <t>公共下水道使用開始（休止・廃止・再開）届出書</t>
    <rPh sb="0" eb="2">
      <t>コウキョウ</t>
    </rPh>
    <rPh sb="2" eb="4">
      <t>ゲスイ</t>
    </rPh>
    <rPh sb="4" eb="5">
      <t>ドウ</t>
    </rPh>
    <rPh sb="5" eb="7">
      <t>シヨウ</t>
    </rPh>
    <rPh sb="7" eb="9">
      <t>カイシ</t>
    </rPh>
    <rPh sb="10" eb="12">
      <t>キュウシ</t>
    </rPh>
    <rPh sb="13" eb="15">
      <t>ハイシ</t>
    </rPh>
    <rPh sb="16" eb="18">
      <t>サイカイ</t>
    </rPh>
    <rPh sb="19" eb="21">
      <t>トドケデ</t>
    </rPh>
    <rPh sb="21" eb="22">
      <t>ショ</t>
    </rPh>
    <phoneticPr fontId="3"/>
  </si>
  <si>
    <t>設置場所</t>
    <rPh sb="0" eb="2">
      <t>セッチ</t>
    </rPh>
    <rPh sb="2" eb="4">
      <t>バショ</t>
    </rPh>
    <phoneticPr fontId="3"/>
  </si>
  <si>
    <t>順路番号</t>
    <rPh sb="0" eb="2">
      <t>ジュンロ</t>
    </rPh>
    <rPh sb="2" eb="4">
      <t>バンゴウ</t>
    </rPh>
    <phoneticPr fontId="3"/>
  </si>
  <si>
    <t>※</t>
    <phoneticPr fontId="3"/>
  </si>
  <si>
    <t>汚水の種類
（一般用）</t>
    <rPh sb="0" eb="2">
      <t>オスイ</t>
    </rPh>
    <rPh sb="3" eb="5">
      <t>シュルイ</t>
    </rPh>
    <rPh sb="7" eb="9">
      <t>イッパン</t>
    </rPh>
    <rPh sb="9" eb="10">
      <t>ヨウ</t>
    </rPh>
    <phoneticPr fontId="3"/>
  </si>
  <si>
    <t>専</t>
    <rPh sb="0" eb="1">
      <t>セン</t>
    </rPh>
    <phoneticPr fontId="3"/>
  </si>
  <si>
    <t>用　栓　第</t>
    <rPh sb="0" eb="1">
      <t>ヨウ</t>
    </rPh>
    <rPh sb="2" eb="3">
      <t>セン</t>
    </rPh>
    <rPh sb="4" eb="5">
      <t>ダイ</t>
    </rPh>
    <phoneticPr fontId="3"/>
  </si>
  <si>
    <t>共</t>
    <rPh sb="0" eb="1">
      <t>キョウ</t>
    </rPh>
    <phoneticPr fontId="3"/>
  </si>
  <si>
    <t>〃
（集合住宅用）</t>
    <rPh sb="3" eb="5">
      <t>シュウゴウ</t>
    </rPh>
    <rPh sb="5" eb="7">
      <t>ジュウタク</t>
    </rPh>
    <rPh sb="7" eb="8">
      <t>ヨウ</t>
    </rPh>
    <phoneticPr fontId="3"/>
  </si>
  <si>
    <t>水道</t>
    <rPh sb="0" eb="1">
      <t>スイ</t>
    </rPh>
    <rPh sb="1" eb="2">
      <t>ドウ</t>
    </rPh>
    <phoneticPr fontId="3"/>
  </si>
  <si>
    <t>用栓第</t>
    <rPh sb="0" eb="1">
      <t>ヨウ</t>
    </rPh>
    <rPh sb="1" eb="2">
      <t>セン</t>
    </rPh>
    <rPh sb="2" eb="3">
      <t>ダイ</t>
    </rPh>
    <phoneticPr fontId="3"/>
  </si>
  <si>
    <t>号～</t>
    <rPh sb="0" eb="1">
      <t>ゴウ</t>
    </rPh>
    <phoneticPr fontId="3"/>
  </si>
  <si>
    <t>(散水栓</t>
    <rPh sb="1" eb="3">
      <t>サンスイ</t>
    </rPh>
    <rPh sb="3" eb="4">
      <t>セン</t>
    </rPh>
    <phoneticPr fontId="3"/>
  </si>
  <si>
    <t>号)</t>
    <rPh sb="0" eb="1">
      <t>ゴウ</t>
    </rPh>
    <phoneticPr fontId="3"/>
  </si>
  <si>
    <t>開始・休止</t>
    <rPh sb="0" eb="1">
      <t>カイ</t>
    </rPh>
    <rPh sb="1" eb="2">
      <t>ハジメ</t>
    </rPh>
    <rPh sb="3" eb="5">
      <t>キュウシ</t>
    </rPh>
    <phoneticPr fontId="3"/>
  </si>
  <si>
    <t>検針の翌日</t>
    <rPh sb="0" eb="2">
      <t>ケンシン</t>
    </rPh>
    <rPh sb="3" eb="5">
      <t>ヨクジツ</t>
    </rPh>
    <phoneticPr fontId="3"/>
  </si>
  <si>
    <t>徴収月</t>
    <rPh sb="0" eb="2">
      <t>チョウシュウ</t>
    </rPh>
    <rPh sb="2" eb="3">
      <t>ツキ</t>
    </rPh>
    <phoneticPr fontId="3"/>
  </si>
  <si>
    <t>廃止・再開</t>
    <rPh sb="0" eb="2">
      <t>ハイシ</t>
    </rPh>
    <rPh sb="3" eb="5">
      <t>サイカイ</t>
    </rPh>
    <phoneticPr fontId="3"/>
  </si>
  <si>
    <t>使用目的及び人員</t>
    <rPh sb="0" eb="2">
      <t>シヨウ</t>
    </rPh>
    <rPh sb="2" eb="4">
      <t>モクテキ</t>
    </rPh>
    <rPh sb="4" eb="5">
      <t>オヨ</t>
    </rPh>
    <rPh sb="6" eb="8">
      <t>ジンイン</t>
    </rPh>
    <phoneticPr fontId="3"/>
  </si>
  <si>
    <t>目　　的</t>
    <rPh sb="0" eb="1">
      <t>メ</t>
    </rPh>
    <rPh sb="3" eb="4">
      <t>マト</t>
    </rPh>
    <phoneticPr fontId="3"/>
  </si>
  <si>
    <t>人　　員</t>
    <rPh sb="0" eb="1">
      <t>ヒト</t>
    </rPh>
    <rPh sb="3" eb="4">
      <t>イン</t>
    </rPh>
    <phoneticPr fontId="3"/>
  </si>
  <si>
    <t>１日予定排水量</t>
    <rPh sb="1" eb="2">
      <t>ニチ</t>
    </rPh>
    <rPh sb="2" eb="4">
      <t>ヨテイ</t>
    </rPh>
    <rPh sb="4" eb="6">
      <t>ハイスイ</t>
    </rPh>
    <rPh sb="6" eb="7">
      <t>リョウ</t>
    </rPh>
    <phoneticPr fontId="3"/>
  </si>
  <si>
    <t>宇部市長　様</t>
    <rPh sb="0" eb="3">
      <t>ウベシ</t>
    </rPh>
    <rPh sb="3" eb="4">
      <t>チョウ</t>
    </rPh>
    <rPh sb="5" eb="6">
      <t>サマ</t>
    </rPh>
    <phoneticPr fontId="3"/>
  </si>
  <si>
    <t>使用者</t>
    <rPh sb="0" eb="3">
      <t>シヨウシャ</t>
    </rPh>
    <phoneticPr fontId="3"/>
  </si>
  <si>
    <t>（注）</t>
    <rPh sb="1" eb="2">
      <t>チュウ</t>
    </rPh>
    <phoneticPr fontId="3"/>
  </si>
  <si>
    <t>　※欄は記入しないでください。</t>
    <rPh sb="2" eb="3">
      <t>ラン</t>
    </rPh>
    <rPh sb="4" eb="6">
      <t>キニュウ</t>
    </rPh>
    <phoneticPr fontId="3"/>
  </si>
  <si>
    <t>　集合住宅の場合は使用者の欄に集合住宅名を記入してください。</t>
    <phoneticPr fontId="3"/>
  </si>
  <si>
    <t>上記のとおり公共下水道の使用を（</t>
    <rPh sb="0" eb="2">
      <t>ジョウキ</t>
    </rPh>
    <rPh sb="6" eb="8">
      <t>コウキョウ</t>
    </rPh>
    <rPh sb="8" eb="11">
      <t>ゲスイドウ</t>
    </rPh>
    <rPh sb="12" eb="14">
      <t>シヨウ</t>
    </rPh>
    <phoneticPr fontId="3"/>
  </si>
  <si>
    <t>）したいので、届け出ます。</t>
  </si>
  <si>
    <t>※　不明な場合は、担当に相談すること。</t>
    <rPh sb="2" eb="4">
      <t>フメイ</t>
    </rPh>
    <rPh sb="5" eb="7">
      <t>バアイ</t>
    </rPh>
    <rPh sb="9" eb="11">
      <t>タントウ</t>
    </rPh>
    <rPh sb="12" eb="14">
      <t>ソウダン</t>
    </rPh>
    <phoneticPr fontId="3"/>
  </si>
  <si>
    <t>※　一日平均予定排水量については、空欄で良い。</t>
    <rPh sb="2" eb="6">
      <t>イチニチヘイキン</t>
    </rPh>
    <rPh sb="6" eb="10">
      <t>ヨテイハイスイ</t>
    </rPh>
    <rPh sb="10" eb="11">
      <t>リョウ</t>
    </rPh>
    <rPh sb="17" eb="19">
      <t>クウラン</t>
    </rPh>
    <rPh sb="20" eb="21">
      <t>ヨ</t>
    </rPh>
    <phoneticPr fontId="3"/>
  </si>
  <si>
    <t>部屋番号</t>
    <rPh sb="0" eb="2">
      <t>ヘヤ</t>
    </rPh>
    <rPh sb="2" eb="4">
      <t>バンゴウ</t>
    </rPh>
    <phoneticPr fontId="40"/>
  </si>
  <si>
    <t>水栓番号</t>
    <rPh sb="0" eb="2">
      <t>スイセン</t>
    </rPh>
    <rPh sb="1" eb="2">
      <t>セン</t>
    </rPh>
    <rPh sb="2" eb="4">
      <t>バンゴウ</t>
    </rPh>
    <phoneticPr fontId="40"/>
  </si>
  <si>
    <t>順路番号</t>
    <rPh sb="0" eb="2">
      <t>ジュンロ</t>
    </rPh>
    <rPh sb="2" eb="4">
      <t>バンゴウ</t>
    </rPh>
    <phoneticPr fontId="40"/>
  </si>
  <si>
    <t>排水設備番号</t>
    <rPh sb="0" eb="6">
      <t>ハイスイセツビバンゴウ</t>
    </rPh>
    <phoneticPr fontId="40"/>
  </si>
  <si>
    <t>器番号</t>
    <rPh sb="0" eb="3">
      <t>キバンゴウ</t>
    </rPh>
    <phoneticPr fontId="40"/>
  </si>
  <si>
    <t>徴収月</t>
    <rPh sb="0" eb="2">
      <t>チョウシュウ</t>
    </rPh>
    <rPh sb="2" eb="3">
      <t>ツキ</t>
    </rPh>
    <phoneticPr fontId="40"/>
  </si>
  <si>
    <t>メーター口径</t>
    <rPh sb="4" eb="6">
      <t>コウケイ</t>
    </rPh>
    <phoneticPr fontId="3"/>
  </si>
  <si>
    <t>アパート名称</t>
    <rPh sb="4" eb="6">
      <t>メイショウ</t>
    </rPh>
    <phoneticPr fontId="3"/>
  </si>
  <si>
    <t>戸　番　図</t>
    <rPh sb="0" eb="1">
      <t>コ</t>
    </rPh>
    <rPh sb="2" eb="3">
      <t>バン</t>
    </rPh>
    <rPh sb="4" eb="5">
      <t>ズ</t>
    </rPh>
    <phoneticPr fontId="3"/>
  </si>
  <si>
    <r>
      <t>事業</t>
    </r>
    <r>
      <rPr>
        <b/>
        <sz val="10"/>
        <rFont val="ＭＳ Ｐゴシック"/>
        <family val="3"/>
        <charset val="128"/>
      </rPr>
      <t>※</t>
    </r>
    <phoneticPr fontId="3"/>
  </si>
  <si>
    <r>
      <t>家事 と 事業</t>
    </r>
    <r>
      <rPr>
        <b/>
        <sz val="10"/>
        <rFont val="ＭＳ Ｐゴシック"/>
        <family val="3"/>
        <charset val="128"/>
      </rPr>
      <t>※</t>
    </r>
    <rPh sb="0" eb="2">
      <t>カジ</t>
    </rPh>
    <rPh sb="5" eb="7">
      <t>ジギョウ</t>
    </rPh>
    <phoneticPr fontId="3"/>
  </si>
  <si>
    <r>
      <t xml:space="preserve">事業概要
</t>
    </r>
    <r>
      <rPr>
        <b/>
        <sz val="9"/>
        <rFont val="ＭＳ Ｐゴシック"/>
        <family val="3"/>
        <charset val="128"/>
      </rPr>
      <t>※のみ記入</t>
    </r>
    <rPh sb="0" eb="2">
      <t>ジギョウ</t>
    </rPh>
    <rPh sb="2" eb="4">
      <t>ガイヨウ</t>
    </rPh>
    <phoneticPr fontId="3"/>
  </si>
  <si>
    <t>令和</t>
    <rPh sb="0" eb="2">
      <t>レイワ</t>
    </rPh>
    <phoneticPr fontId="3"/>
  </si>
  <si>
    <t>　　　□のチェック欄は、該当する選択肢を選択してください。</t>
    <rPh sb="9" eb="10">
      <t>ラン</t>
    </rPh>
    <rPh sb="12" eb="14">
      <t>ガイトウ</t>
    </rPh>
    <rPh sb="16" eb="19">
      <t>センタクシ</t>
    </rPh>
    <rPh sb="20" eb="22">
      <t>センタク</t>
    </rPh>
    <phoneticPr fontId="3"/>
  </si>
  <si>
    <t>←</t>
    <phoneticPr fontId="3"/>
  </si>
  <si>
    <t>許可書に記載のある日時及び番号を記入のこと</t>
    <rPh sb="0" eb="2">
      <t>キョカ</t>
    </rPh>
    <rPh sb="2" eb="3">
      <t>ショ</t>
    </rPh>
    <rPh sb="4" eb="6">
      <t>キサイ</t>
    </rPh>
    <rPh sb="9" eb="11">
      <t>ニチジ</t>
    </rPh>
    <rPh sb="11" eb="12">
      <t>オヨ</t>
    </rPh>
    <rPh sb="13" eb="15">
      <t>バンゴウ</t>
    </rPh>
    <rPh sb="16" eb="18">
      <t>キニュウ</t>
    </rPh>
    <phoneticPr fontId="3"/>
  </si>
  <si>
    <t>別紙のとおり</t>
    <rPh sb="0" eb="2">
      <t>ベッシ</t>
    </rPh>
    <phoneticPr fontId="3"/>
  </si>
  <si>
    <t>日付欄の入力については、直接、半角数小文字で入力してください。（例　06/06/30　斜めの線はスラッシュと言って、数文字記号の上の方にあります。）</t>
    <rPh sb="0" eb="3">
      <t>ヒヅケラン</t>
    </rPh>
    <rPh sb="4" eb="6">
      <t>ニュウリョク</t>
    </rPh>
    <rPh sb="12" eb="14">
      <t>チョクセツ</t>
    </rPh>
    <rPh sb="15" eb="17">
      <t>ハンカク</t>
    </rPh>
    <rPh sb="17" eb="18">
      <t>スウ</t>
    </rPh>
    <rPh sb="18" eb="21">
      <t>コモジ</t>
    </rPh>
    <rPh sb="22" eb="24">
      <t>ニュウリョク</t>
    </rPh>
    <rPh sb="32" eb="33">
      <t>レイ</t>
    </rPh>
    <rPh sb="43" eb="44">
      <t>ナナ</t>
    </rPh>
    <rPh sb="46" eb="47">
      <t>セン</t>
    </rPh>
    <rPh sb="54" eb="55">
      <t>イ</t>
    </rPh>
    <rPh sb="58" eb="59">
      <t>スウ</t>
    </rPh>
    <rPh sb="59" eb="61">
      <t>モジ</t>
    </rPh>
    <rPh sb="61" eb="63">
      <t>キゴウ</t>
    </rPh>
    <rPh sb="64" eb="65">
      <t>ウエ</t>
    </rPh>
    <rPh sb="66" eb="67">
      <t>ホウ</t>
    </rPh>
    <phoneticPr fontId="3"/>
  </si>
  <si>
    <t>から</t>
    <phoneticPr fontId="3"/>
  </si>
  <si>
    <t>まで</t>
    <phoneticPr fontId="3"/>
  </si>
  <si>
    <t>事業の場合は、業種名　例）ラーメン屋、パン屋、理美容業、歯科技工等　阻集器やグリーストラップの要設置。</t>
    <rPh sb="0" eb="2">
      <t>ジギョウ</t>
    </rPh>
    <rPh sb="3" eb="5">
      <t>バアイ</t>
    </rPh>
    <rPh sb="7" eb="10">
      <t>ギョウシュメイ</t>
    </rPh>
    <rPh sb="11" eb="12">
      <t>レイ</t>
    </rPh>
    <rPh sb="17" eb="18">
      <t>ヤ</t>
    </rPh>
    <rPh sb="21" eb="22">
      <t>ヤ</t>
    </rPh>
    <rPh sb="23" eb="27">
      <t>リビヨウギョウ</t>
    </rPh>
    <rPh sb="28" eb="30">
      <t>シカ</t>
    </rPh>
    <rPh sb="30" eb="32">
      <t>ギコウ</t>
    </rPh>
    <rPh sb="32" eb="33">
      <t>トウ</t>
    </rPh>
    <rPh sb="34" eb="37">
      <t>ソシュウキ</t>
    </rPh>
    <rPh sb="47" eb="48">
      <t>ヨウ</t>
    </rPh>
    <rPh sb="48" eb="50">
      <t>セッチ</t>
    </rPh>
    <phoneticPr fontId="3"/>
  </si>
  <si>
    <t>㎡</t>
    <phoneticPr fontId="3"/>
  </si>
  <si>
    <t>合計額の10％を計上</t>
    <rPh sb="0" eb="2">
      <t>ゴウケイ</t>
    </rPh>
    <rPh sb="2" eb="3">
      <t>ガク</t>
    </rPh>
    <rPh sb="8" eb="10">
      <t>ケイジョウ</t>
    </rPh>
    <phoneticPr fontId="3"/>
  </si>
  <si>
    <r>
      <t>ｍ</t>
    </r>
    <r>
      <rPr>
        <vertAlign val="superscript"/>
        <sz val="12"/>
        <rFont val="ＭＳ Ｐ明朝"/>
        <family val="1"/>
        <charset val="128"/>
      </rPr>
      <t>3</t>
    </r>
    <phoneticPr fontId="3"/>
  </si>
  <si>
    <t>　この欄は、記入しないこと。</t>
    <rPh sb="3" eb="4">
      <t>ラン</t>
    </rPh>
    <rPh sb="6" eb="8">
      <t>キニュウ</t>
    </rPh>
    <phoneticPr fontId="3"/>
  </si>
  <si>
    <t>下記のとおり除害施設を</t>
    <rPh sb="0" eb="2">
      <t>カキ</t>
    </rPh>
    <phoneticPr fontId="3"/>
  </si>
  <si>
    <t>したいので、届け出ます。</t>
    <phoneticPr fontId="3"/>
  </si>
  <si>
    <t>完了</t>
    <rPh sb="0" eb="2">
      <t>カンリョウ</t>
    </rPh>
    <phoneticPr fontId="3"/>
  </si>
  <si>
    <t>号</t>
    <rPh sb="0" eb="1">
      <t>ゴウ</t>
    </rPh>
    <phoneticPr fontId="3"/>
  </si>
  <si>
    <t>番号</t>
    <rPh sb="0" eb="2">
      <t>バンゴウ</t>
    </rPh>
    <phoneticPr fontId="40"/>
  </si>
  <si>
    <t>距離</t>
    <rPh sb="0" eb="2">
      <t>キョリ</t>
    </rPh>
    <phoneticPr fontId="40"/>
  </si>
  <si>
    <t>勾配</t>
    <rPh sb="0" eb="2">
      <t>コウバイ</t>
    </rPh>
    <phoneticPr fontId="40"/>
  </si>
  <si>
    <t>管底高</t>
    <rPh sb="0" eb="3">
      <t>カンテイダカ</t>
    </rPh>
    <phoneticPr fontId="40"/>
  </si>
  <si>
    <t>入</t>
    <rPh sb="0" eb="1">
      <t>イ</t>
    </rPh>
    <phoneticPr fontId="40"/>
  </si>
  <si>
    <t>出</t>
    <rPh sb="0" eb="1">
      <t>デ</t>
    </rPh>
    <phoneticPr fontId="40"/>
  </si>
  <si>
    <t>本線</t>
    <rPh sb="0" eb="2">
      <t>ホンセン</t>
    </rPh>
    <phoneticPr fontId="3"/>
  </si>
  <si>
    <t>支線1</t>
    <rPh sb="0" eb="2">
      <t>シセン</t>
    </rPh>
    <phoneticPr fontId="3"/>
  </si>
  <si>
    <t>支線2</t>
    <rPh sb="0" eb="2">
      <t>シセン</t>
    </rPh>
    <phoneticPr fontId="3"/>
  </si>
  <si>
    <t>地盤高　　</t>
    <rPh sb="0" eb="3">
      <t>ジバンダカ</t>
    </rPh>
    <phoneticPr fontId="40"/>
  </si>
  <si>
    <t>（天端高）</t>
    <phoneticPr fontId="3"/>
  </si>
  <si>
    <t>深さ</t>
  </si>
  <si>
    <t>内径</t>
    <rPh sb="0" eb="2">
      <t>ナイケイ</t>
    </rPh>
    <phoneticPr fontId="3"/>
  </si>
  <si>
    <t>材・型</t>
    <rPh sb="0" eb="1">
      <t>ザイ</t>
    </rPh>
    <rPh sb="2" eb="3">
      <t>カタ</t>
    </rPh>
    <phoneticPr fontId="3"/>
  </si>
  <si>
    <t>ます</t>
    <phoneticPr fontId="3"/>
  </si>
  <si>
    <t>段差</t>
    <phoneticPr fontId="3"/>
  </si>
  <si>
    <t>確認申請</t>
    <rPh sb="0" eb="4">
      <t>カクニンシンセイ</t>
    </rPh>
    <phoneticPr fontId="3"/>
  </si>
  <si>
    <t xml:space="preserve"> ※収　受</t>
    <phoneticPr fontId="3"/>
  </si>
  <si>
    <t xml:space="preserve"> ※受　付</t>
    <rPh sb="2" eb="3">
      <t>ウケ</t>
    </rPh>
    <rPh sb="4" eb="5">
      <t>ツキ</t>
    </rPh>
    <phoneticPr fontId="3"/>
  </si>
  <si>
    <t xml:space="preserve"> ※排水設備番号</t>
    <rPh sb="2" eb="6">
      <t>ハイスイセツビ</t>
    </rPh>
    <rPh sb="6" eb="8">
      <t>バンゴウ</t>
    </rPh>
    <phoneticPr fontId="3"/>
  </si>
  <si>
    <t xml:space="preserve"> ※水栓番号</t>
    <rPh sb="2" eb="4">
      <t>スイセン</t>
    </rPh>
    <rPh sb="4" eb="6">
      <t>バンゴウ</t>
    </rPh>
    <phoneticPr fontId="3"/>
  </si>
  <si>
    <t>　　</t>
    <phoneticPr fontId="3"/>
  </si>
  <si>
    <t>電話</t>
    <phoneticPr fontId="3"/>
  </si>
  <si>
    <t>井戸</t>
    <phoneticPr fontId="3"/>
  </si>
  <si>
    <t>その他</t>
    <phoneticPr fontId="3"/>
  </si>
  <si>
    <t>日</t>
    <rPh sb="0" eb="1">
      <t>ニチ</t>
    </rPh>
    <phoneticPr fontId="3"/>
  </si>
  <si>
    <t>月</t>
    <rPh sb="0" eb="1">
      <t>ツキ</t>
    </rPh>
    <phoneticPr fontId="3"/>
  </si>
  <si>
    <t>年</t>
    <rPh sb="0" eb="1">
      <t>ネン</t>
    </rPh>
    <phoneticPr fontId="3"/>
  </si>
  <si>
    <t>令和</t>
    <rPh sb="0" eb="2">
      <t>レイワ</t>
    </rPh>
    <phoneticPr fontId="3"/>
  </si>
  <si>
    <t>人</t>
    <rPh sb="0" eb="1">
      <t>ニン</t>
    </rPh>
    <phoneticPr fontId="3"/>
  </si>
  <si>
    <t xml:space="preserve">水 道 </t>
    <rPh sb="0" eb="1">
      <t>スイ</t>
    </rPh>
    <rPh sb="2" eb="3">
      <t>ドウ</t>
    </rPh>
    <phoneticPr fontId="3"/>
  </si>
  <si>
    <t xml:space="preserve"> 家事</t>
    <phoneticPr fontId="3"/>
  </si>
  <si>
    <t xml:space="preserve"> 営業用</t>
    <phoneticPr fontId="3"/>
  </si>
  <si>
    <t xml:space="preserve"> 浴場用</t>
    <phoneticPr fontId="3"/>
  </si>
  <si>
    <t xml:space="preserve"> その他</t>
    <phoneticPr fontId="3"/>
  </si>
  <si>
    <t>●</t>
    <phoneticPr fontId="3"/>
  </si>
  <si>
    <t>戸　番　図（入力例）</t>
    <rPh sb="0" eb="1">
      <t>コ</t>
    </rPh>
    <rPh sb="2" eb="3">
      <t>バン</t>
    </rPh>
    <rPh sb="4" eb="5">
      <t>ズ</t>
    </rPh>
    <rPh sb="6" eb="9">
      <t>ニュウリョクレイ</t>
    </rPh>
    <phoneticPr fontId="3"/>
  </si>
  <si>
    <t>排 水 管 管 理 表</t>
    <rPh sb="0" eb="1">
      <t>ハイ</t>
    </rPh>
    <rPh sb="2" eb="3">
      <t>ミズ</t>
    </rPh>
    <rPh sb="4" eb="5">
      <t>カン</t>
    </rPh>
    <rPh sb="6" eb="7">
      <t>カン</t>
    </rPh>
    <rPh sb="8" eb="9">
      <t>リ</t>
    </rPh>
    <rPh sb="10" eb="11">
      <t>ヒョウ</t>
    </rPh>
    <phoneticPr fontId="40"/>
  </si>
  <si>
    <t>金融機関 支店名：</t>
  </si>
  <si>
    <t xml:space="preserve">  希望有り</t>
    <phoneticPr fontId="3"/>
  </si>
  <si>
    <t>（</t>
  </si>
  <si>
    <t>注）　「０」表示されている欄は、他シートと連動しているので、入力・消去しないこと</t>
    <rPh sb="0" eb="1">
      <t>チュウ</t>
    </rPh>
    <rPh sb="6" eb="8">
      <t>ヒョウジ</t>
    </rPh>
    <rPh sb="13" eb="14">
      <t>ラン</t>
    </rPh>
    <rPh sb="16" eb="17">
      <t>タ</t>
    </rPh>
    <rPh sb="21" eb="23">
      <t>レンドウ</t>
    </rPh>
    <rPh sb="30" eb="32">
      <t>ニュウリョク</t>
    </rPh>
    <rPh sb="33" eb="35">
      <t>ショウキョ</t>
    </rPh>
    <phoneticPr fontId="3"/>
  </si>
  <si>
    <r>
      <t>記載例　</t>
    </r>
    <r>
      <rPr>
        <b/>
        <sz val="14"/>
        <color rgb="FFFFFF00"/>
        <rFont val="ＭＳ Ｐゴシック"/>
        <family val="3"/>
        <charset val="128"/>
      </rPr>
      <t>①
　　　　　　 ②
 　　　　　　③</t>
    </r>
    <rPh sb="0" eb="3">
      <t>キサイレイ</t>
    </rPh>
    <phoneticPr fontId="3"/>
  </si>
  <si>
    <t xml:space="preserve">  （</t>
    <phoneticPr fontId="3"/>
  </si>
  <si>
    <t xml:space="preserve">   その他</t>
    <rPh sb="5" eb="6">
      <t>タ</t>
    </rPh>
    <phoneticPr fontId="3"/>
  </si>
  <si>
    <t>注）　「０」表示されている欄は、自動集計しているので、入力・消去しないこと</t>
    <rPh sb="0" eb="1">
      <t>チュウ</t>
    </rPh>
    <rPh sb="6" eb="8">
      <t>ヒョウジ</t>
    </rPh>
    <rPh sb="13" eb="14">
      <t>ラン</t>
    </rPh>
    <rPh sb="16" eb="20">
      <t>ジドウシュウケイ</t>
    </rPh>
    <rPh sb="27" eb="29">
      <t>ニュウリョク</t>
    </rPh>
    <rPh sb="30" eb="32">
      <t>ショウキョ</t>
    </rPh>
    <phoneticPr fontId="3"/>
  </si>
  <si>
    <t>その他
（　取付管　）</t>
    <rPh sb="2" eb="3">
      <t>タ</t>
    </rPh>
    <rPh sb="6" eb="9">
      <t>トリツケカン</t>
    </rPh>
    <phoneticPr fontId="3"/>
  </si>
  <si>
    <t>　※　色のついている枠の中に必要事項を記載してください。</t>
    <rPh sb="3" eb="4">
      <t>イロ</t>
    </rPh>
    <rPh sb="10" eb="11">
      <t>ワク</t>
    </rPh>
    <rPh sb="12" eb="13">
      <t>ナカ</t>
    </rPh>
    <rPh sb="14" eb="18">
      <t>ヒツヨウジコウ</t>
    </rPh>
    <rPh sb="19" eb="21">
      <t>キサイ</t>
    </rPh>
    <phoneticPr fontId="3"/>
  </si>
  <si>
    <t>　注）　「０」表示されている欄は、他シートと連動しているので、入力・消去しないこと</t>
    <rPh sb="1" eb="2">
      <t>チュウ</t>
    </rPh>
    <rPh sb="7" eb="9">
      <t>ヒョウジ</t>
    </rPh>
    <rPh sb="14" eb="15">
      <t>ラン</t>
    </rPh>
    <rPh sb="17" eb="18">
      <t>タ</t>
    </rPh>
    <rPh sb="22" eb="24">
      <t>レンドウ</t>
    </rPh>
    <rPh sb="31" eb="33">
      <t>ニュウリョク</t>
    </rPh>
    <rPh sb="34" eb="36">
      <t>ショウキョ</t>
    </rPh>
    <phoneticPr fontId="3"/>
  </si>
  <si>
    <t>　　　　□のチェック欄は、該当する選択肢を選択してください。</t>
    <rPh sb="10" eb="11">
      <t>ラン</t>
    </rPh>
    <rPh sb="13" eb="15">
      <t>ガイトウ</t>
    </rPh>
    <rPh sb="17" eb="20">
      <t>センタクシ</t>
    </rPh>
    <rPh sb="21" eb="23">
      <t>センタク</t>
    </rPh>
    <phoneticPr fontId="3"/>
  </si>
  <si>
    <t>注）　「０」表示されている欄は、他と連動しているので、入力・消去しないこと</t>
    <rPh sb="0" eb="1">
      <t>チュウ</t>
    </rPh>
    <rPh sb="6" eb="8">
      <t>ヒョウジ</t>
    </rPh>
    <rPh sb="13" eb="14">
      <t>ラン</t>
    </rPh>
    <rPh sb="16" eb="17">
      <t>タ</t>
    </rPh>
    <rPh sb="18" eb="20">
      <t>レンドウ</t>
    </rPh>
    <rPh sb="27" eb="29">
      <t>ニュウリョク</t>
    </rPh>
    <rPh sb="30" eb="32">
      <t>ショウキョ</t>
    </rPh>
    <phoneticPr fontId="3"/>
  </si>
  <si>
    <t>予 定 工 事 期 間</t>
    <rPh sb="0" eb="1">
      <t>ヨ</t>
    </rPh>
    <rPh sb="2" eb="3">
      <t>サダ</t>
    </rPh>
    <rPh sb="4" eb="5">
      <t>コウ</t>
    </rPh>
    <rPh sb="6" eb="7">
      <t>コト</t>
    </rPh>
    <rPh sb="8" eb="9">
      <t>キ</t>
    </rPh>
    <rPh sb="10" eb="11">
      <t>アイダ</t>
    </rPh>
    <phoneticPr fontId="3"/>
  </si>
  <si>
    <t>確　認</t>
    <rPh sb="0" eb="1">
      <t>カク</t>
    </rPh>
    <phoneticPr fontId="3"/>
  </si>
  <si>
    <t>購入者負担</t>
    <phoneticPr fontId="3"/>
  </si>
  <si>
    <r>
      <rPr>
        <sz val="9"/>
        <rFont val="ＭＳ Ｐゴシック"/>
        <family val="3"/>
        <charset val="128"/>
      </rPr>
      <t>業者負担</t>
    </r>
    <r>
      <rPr>
        <sz val="10"/>
        <rFont val="ＭＳ Ｐゴシック"/>
        <family val="3"/>
        <charset val="128"/>
      </rPr>
      <t>）</t>
    </r>
    <phoneticPr fontId="3"/>
  </si>
  <si>
    <t>流入</t>
    <rPh sb="0" eb="1">
      <t>リュウ</t>
    </rPh>
    <rPh sb="1" eb="2">
      <t>イ</t>
    </rPh>
    <phoneticPr fontId="40"/>
  </si>
  <si>
    <t>流出</t>
    <rPh sb="0" eb="1">
      <t>リュウ</t>
    </rPh>
    <rPh sb="1" eb="2">
      <t>デ</t>
    </rPh>
    <phoneticPr fontId="40"/>
  </si>
  <si>
    <t>－</t>
    <phoneticPr fontId="3"/>
  </si>
  <si>
    <t>開発（開発番号　　　　　　　　</t>
    <rPh sb="0" eb="2">
      <t>カイハツ</t>
    </rPh>
    <rPh sb="3" eb="5">
      <t>カイハツ</t>
    </rPh>
    <rPh sb="5" eb="7">
      <t>バンゴウ</t>
    </rPh>
    <phoneticPr fontId="3"/>
  </si>
  <si>
    <t>※　管底高は小数第３位まで入力</t>
    <rPh sb="2" eb="4">
      <t>カンテイ</t>
    </rPh>
    <rPh sb="4" eb="5">
      <t>ダカ</t>
    </rPh>
    <rPh sb="6" eb="8">
      <t>ショウスウ</t>
    </rPh>
    <rPh sb="8" eb="9">
      <t>ダイ</t>
    </rPh>
    <rPh sb="10" eb="11">
      <t>イ</t>
    </rPh>
    <rPh sb="13" eb="15">
      <t>ニュウリョク</t>
    </rPh>
    <phoneticPr fontId="3"/>
  </si>
  <si>
    <t>※　勾配は小数第１位まで入力</t>
    <rPh sb="2" eb="4">
      <t>コウバイ</t>
    </rPh>
    <rPh sb="5" eb="7">
      <t>ショウスウ</t>
    </rPh>
    <rPh sb="7" eb="8">
      <t>ダイ</t>
    </rPh>
    <rPh sb="9" eb="10">
      <t>イ</t>
    </rPh>
    <rPh sb="12" eb="14">
      <t>ニュウリョク</t>
    </rPh>
    <phoneticPr fontId="3"/>
  </si>
  <si>
    <t>※　内径はミリ単位・整数で入力</t>
    <rPh sb="2" eb="4">
      <t>ナイケイ</t>
    </rPh>
    <rPh sb="7" eb="9">
      <t>タンイ</t>
    </rPh>
    <rPh sb="10" eb="12">
      <t>セイスウ</t>
    </rPh>
    <rPh sb="13" eb="15">
      <t>ニュウリョク</t>
    </rPh>
    <phoneticPr fontId="3"/>
  </si>
  <si>
    <t>※　地盤高、段差は小数第２位まで入力</t>
    <rPh sb="2" eb="5">
      <t>ジバンダカ</t>
    </rPh>
    <rPh sb="6" eb="8">
      <t>ダンサ</t>
    </rPh>
    <rPh sb="9" eb="11">
      <t>ショウスウ</t>
    </rPh>
    <rPh sb="11" eb="12">
      <t>ダイ</t>
    </rPh>
    <rPh sb="13" eb="14">
      <t>イ</t>
    </rPh>
    <rPh sb="16" eb="18">
      <t>ニュウリョク</t>
    </rPh>
    <phoneticPr fontId="3"/>
  </si>
  <si>
    <t>※　距離は小数第２位まで入力（５cm単位切り捨て）</t>
    <rPh sb="2" eb="4">
      <t>キョリ</t>
    </rPh>
    <rPh sb="5" eb="7">
      <t>ショウスウ</t>
    </rPh>
    <rPh sb="7" eb="8">
      <t>ダイ</t>
    </rPh>
    <rPh sb="9" eb="10">
      <t>イ</t>
    </rPh>
    <rPh sb="12" eb="14">
      <t>ニュウリョク</t>
    </rPh>
    <phoneticPr fontId="3"/>
  </si>
  <si>
    <t>※　材・型は90L、90Y、45Y、45YS、UT等記号で入力</t>
    <rPh sb="2" eb="3">
      <t>ザイ</t>
    </rPh>
    <rPh sb="4" eb="5">
      <t>カタ</t>
    </rPh>
    <rPh sb="25" eb="26">
      <t>トウ</t>
    </rPh>
    <rPh sb="26" eb="28">
      <t>キゴウ</t>
    </rPh>
    <rPh sb="29" eb="31">
      <t>ニュウリョク</t>
    </rPh>
    <phoneticPr fontId="3"/>
  </si>
  <si>
    <t>※　水栓番号については、わかっていれば記載すること。</t>
    <rPh sb="2" eb="6">
      <t>スイセンバンゴウ</t>
    </rPh>
    <rPh sb="19" eb="21">
      <t>キサイ</t>
    </rPh>
    <phoneticPr fontId="3"/>
  </si>
  <si>
    <t>※　法人の場合は、商号及び代表者名を記載のこと。</t>
    <rPh sb="2" eb="4">
      <t>ホウジン</t>
    </rPh>
    <rPh sb="5" eb="7">
      <t>バアイ</t>
    </rPh>
    <rPh sb="9" eb="11">
      <t>ショウゴウ</t>
    </rPh>
    <rPh sb="13" eb="17">
      <t>ダイヒョウシャメイ</t>
    </rPh>
    <rPh sb="18" eb="20">
      <t>キサイ</t>
    </rPh>
    <phoneticPr fontId="3"/>
  </si>
  <si>
    <t>※　施工場所については、公図どおり正確に記載してください。</t>
    <rPh sb="2" eb="6">
      <t>セコウバショ</t>
    </rPh>
    <rPh sb="12" eb="14">
      <t>コウズ</t>
    </rPh>
    <rPh sb="17" eb="19">
      <t>セイカク</t>
    </rPh>
    <rPh sb="20" eb="22">
      <t>キサイ</t>
    </rPh>
    <phoneticPr fontId="3"/>
  </si>
  <si>
    <r>
      <rPr>
        <b/>
        <sz val="14"/>
        <color rgb="FFFFC000"/>
        <rFont val="ＭＳ Ｐゴシック"/>
        <family val="3"/>
        <charset val="128"/>
      </rPr>
      <t>（住居表示未実施）　　　宇部市大字東岐波字〇〇▲▼番地■■【〇〇は小字名】</t>
    </r>
    <r>
      <rPr>
        <b/>
        <sz val="14"/>
        <rFont val="ＭＳ Ｐゴシック"/>
        <family val="3"/>
        <charset val="128"/>
      </rPr>
      <t xml:space="preserve">
</t>
    </r>
    <r>
      <rPr>
        <b/>
        <sz val="14"/>
        <color rgb="FFFFFF00"/>
        <rFont val="ＭＳ Ｐゴシック"/>
        <family val="3"/>
        <charset val="128"/>
      </rPr>
      <t>（住居表示実施地区）　 宇部市常盤町一丁目▲▲番地■■</t>
    </r>
    <r>
      <rPr>
        <b/>
        <sz val="14"/>
        <rFont val="ＭＳ Ｐゴシック"/>
        <family val="3"/>
        <charset val="128"/>
      </rPr>
      <t xml:space="preserve">
</t>
    </r>
    <r>
      <rPr>
        <b/>
        <sz val="14"/>
        <color rgb="FF79F2FF"/>
        <rFont val="ＭＳ Ｐゴシック"/>
        <family val="3"/>
        <charset val="128"/>
      </rPr>
      <t xml:space="preserve"> 公図の無い地区については、地積測量図に記載とおりの所在地を記載すること。</t>
    </r>
    <rPh sb="1" eb="5">
      <t>ジュウキョヒョウジ</t>
    </rPh>
    <rPh sb="5" eb="8">
      <t>ミジッシ</t>
    </rPh>
    <rPh sb="12" eb="15">
      <t>ウベシ</t>
    </rPh>
    <rPh sb="15" eb="17">
      <t>オオアザ</t>
    </rPh>
    <rPh sb="17" eb="20">
      <t>ヒガシキワ</t>
    </rPh>
    <rPh sb="20" eb="21">
      <t>アザ</t>
    </rPh>
    <rPh sb="25" eb="27">
      <t>バンチ</t>
    </rPh>
    <rPh sb="33" eb="35">
      <t>コアザ</t>
    </rPh>
    <rPh sb="35" eb="36">
      <t>メイ</t>
    </rPh>
    <rPh sb="39" eb="43">
      <t>ジュウキョヒョウジ</t>
    </rPh>
    <rPh sb="43" eb="45">
      <t>ジッシ</t>
    </rPh>
    <rPh sb="45" eb="47">
      <t>チク</t>
    </rPh>
    <rPh sb="50" eb="53">
      <t>ウベシ</t>
    </rPh>
    <rPh sb="53" eb="56">
      <t>トキワチョウ</t>
    </rPh>
    <rPh sb="56" eb="59">
      <t>イッチョウメ</t>
    </rPh>
    <rPh sb="61" eb="63">
      <t>バンチ</t>
    </rPh>
    <rPh sb="70" eb="71">
      <t>ナ</t>
    </rPh>
    <rPh sb="72" eb="74">
      <t>チク</t>
    </rPh>
    <rPh sb="80" eb="82">
      <t>チセキ</t>
    </rPh>
    <rPh sb="82" eb="85">
      <t>ソクリョウズ</t>
    </rPh>
    <rPh sb="92" eb="95">
      <t>ショザイチ</t>
    </rPh>
    <rPh sb="96" eb="98">
      <t>キサイ</t>
    </rPh>
    <phoneticPr fontId="3"/>
  </si>
  <si>
    <t>地盤(天端)高</t>
    <rPh sb="0" eb="2">
      <t>ジバン</t>
    </rPh>
    <rPh sb="3" eb="5">
      <t>テンバ</t>
    </rPh>
    <rPh sb="6" eb="7">
      <t>タカ</t>
    </rPh>
    <phoneticPr fontId="40"/>
  </si>
  <si>
    <t>（ｍ）</t>
    <phoneticPr fontId="3"/>
  </si>
  <si>
    <t>（％）</t>
    <phoneticPr fontId="3"/>
  </si>
  <si>
    <t>段差(m)</t>
    <phoneticPr fontId="3"/>
  </si>
  <si>
    <t>深さ(m)</t>
    <phoneticPr fontId="3"/>
  </si>
  <si>
    <t>内径(㎜)</t>
    <rPh sb="0" eb="2">
      <t>ナイケイ</t>
    </rPh>
    <phoneticPr fontId="3"/>
  </si>
  <si>
    <t>※　材・型の起点（番号  0 ）には、リストから「公共汚水ます」か「取付ます」のいずれかを選択</t>
    <rPh sb="2" eb="3">
      <t>ザイ</t>
    </rPh>
    <rPh sb="4" eb="5">
      <t>カタ</t>
    </rPh>
    <rPh sb="6" eb="8">
      <t>キテン</t>
    </rPh>
    <rPh sb="9" eb="11">
      <t>バンゴウ</t>
    </rPh>
    <rPh sb="25" eb="27">
      <t>コウキョウ</t>
    </rPh>
    <rPh sb="27" eb="29">
      <t>オスイ</t>
    </rPh>
    <rPh sb="34" eb="36">
      <t>トリツケ</t>
    </rPh>
    <rPh sb="45" eb="47">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</si>
</sst>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quot;0&quot;0"/>
    <numFmt numFmtId="177" formatCode="#,##0.0&quot;㎡&quot;"/>
    <numFmt numFmtId="178" formatCode="0\ &quot;月&quot;"/>
    <numFmt numFmtId="179" formatCode="0_);[Red]\(0\)"/>
    <numFmt numFmtId="180" formatCode="0\ &quot;号&quot;"/>
    <numFmt numFmtId="181" formatCode="m&quot;月&quot;d&quot;日&quot;;@"/>
    <numFmt numFmtId="182" formatCode="0\ &quot;φ&quot;"/>
    <numFmt numFmtId="183" formatCode="[$-800411]ggge&quot;年&quot;m&quot;月&quot;d&quot;日&quot;;@"/>
    <numFmt numFmtId="184" formatCode="[$-411]ggge&quot;年&quot;m&quot;月&quot;d&quot;日&quot;;@"/>
    <numFmt numFmtId="185" formatCode="\※&quot;排&quot;&quot;水&quot;&quot;設&quot;&quot;備&quot;&quot;番&quot;&quot;号&quot;\ \ \ \ 0"/>
    <numFmt numFmtId="186" formatCode="\※&quot;水&quot;&quot;栓&quot;&quot;番&quot;&quot;号&quot;\ \ \ \ \ \ \ \ \ \ \ 0"/>
    <numFmt numFmtId="187" formatCode="\※&quot;第&quot;\ 0\ &quot;号&quot;"/>
    <numFmt numFmtId="188" formatCode="&quot;第&quot;\ 0\ &quot;号&quot;"/>
    <numFmt numFmtId="189" formatCode="#,##0.0"/>
    <numFmt numFmtId="190" formatCode="0.000"/>
    <numFmt numFmtId="191" formatCode="0.00_ "/>
    <numFmt numFmtId="192" formatCode="0.00\ "/>
    <numFmt numFmtId="193" formatCode="#,##0\ \ &quot;m3&quot;"/>
    <numFmt numFmtId="194" formatCode="0.0\ "/>
    <numFmt numFmtId="195" formatCode="General&quot;　　：&quot;"/>
  </numFmts>
  <fonts count="87">
    <font>
      <sz val="11"/>
      <name val="ＭＳ Ｐゴシック"/>
      <family val="3"/>
      <charset val="128"/>
    </font>
    <font>
      <sz val="11"/>
      <color theme="1"/>
      <name val="游ゴシック"/>
      <family val="2"/>
      <charset val="128"/>
      <scheme val="minor"/>
    </font>
    <font>
      <sz val="10"/>
      <name val="ＭＳ Ｐ明朝"/>
      <family val="1"/>
      <charset val="128"/>
    </font>
    <font>
      <sz val="6"/>
      <name val="ＭＳ Ｐゴシック"/>
      <family val="3"/>
      <charset val="128"/>
    </font>
    <font>
      <sz val="12"/>
      <name val="ＭＳ Ｐ明朝"/>
      <family val="1"/>
      <charset val="128"/>
    </font>
    <font>
      <sz val="11"/>
      <name val="ＭＳ Ｐ明朝"/>
      <family val="1"/>
      <charset val="128"/>
    </font>
    <font>
      <sz val="16"/>
      <name val="ＭＳ Ｐゴシック"/>
      <family val="3"/>
      <charset val="128"/>
    </font>
    <font>
      <sz val="12"/>
      <name val="游ゴシック"/>
      <family val="3"/>
      <charset val="128"/>
      <scheme val="minor"/>
    </font>
    <font>
      <sz val="16"/>
      <name val="游ゴシック"/>
      <family val="3"/>
      <charset val="128"/>
      <scheme val="minor"/>
    </font>
    <font>
      <sz val="22"/>
      <name val="ＭＳ Ｐ明朝"/>
      <family val="1"/>
      <charset val="128"/>
    </font>
    <font>
      <sz val="16"/>
      <name val="ＭＳ Ｐ明朝"/>
      <family val="1"/>
      <charset val="128"/>
    </font>
    <font>
      <sz val="12"/>
      <name val="ＭＳ Ｐゴシック"/>
      <family val="3"/>
      <charset val="128"/>
    </font>
    <font>
      <sz val="28"/>
      <name val="ＭＳ Ｐゴシック"/>
      <family val="3"/>
      <charset val="128"/>
    </font>
    <font>
      <sz val="14"/>
      <name val="游ゴシック"/>
      <family val="3"/>
      <charset val="128"/>
      <scheme val="minor"/>
    </font>
    <font>
      <sz val="14"/>
      <name val="ＭＳ Ｐゴシック"/>
      <family val="3"/>
      <charset val="128"/>
    </font>
    <font>
      <sz val="18"/>
      <name val="ＭＳ Ｐゴシック"/>
      <family val="3"/>
      <charset val="128"/>
    </font>
    <font>
      <sz val="10"/>
      <name val="ＭＳ Ｐゴシック"/>
      <family val="3"/>
      <charset val="128"/>
    </font>
    <font>
      <sz val="20"/>
      <name val="ＭＳ Ｐゴシック"/>
      <family val="3"/>
      <charset val="128"/>
    </font>
    <font>
      <strike/>
      <sz val="11"/>
      <color rgb="FFFF0000"/>
      <name val="ＭＳ Ｐ明朝"/>
      <family val="1"/>
      <charset val="128"/>
    </font>
    <font>
      <b/>
      <sz val="16"/>
      <color rgb="FFFFFF00"/>
      <name val="ＭＳ Ｐゴシック"/>
      <family val="3"/>
      <charset val="128"/>
    </font>
    <font>
      <b/>
      <sz val="14"/>
      <color rgb="FFFFFF00"/>
      <name val="ＭＳ Ｐゴシック"/>
      <family val="3"/>
      <charset val="128"/>
    </font>
    <font>
      <b/>
      <u val="double"/>
      <sz val="16"/>
      <color theme="7" tint="0.59999389629810485"/>
      <name val="ＭＳ Ｐ明朝"/>
      <family val="1"/>
      <charset val="128"/>
    </font>
    <font>
      <b/>
      <sz val="11"/>
      <color rgb="FFFFFF00"/>
      <name val="ＭＳ Ｐゴシック"/>
      <family val="3"/>
      <charset val="128"/>
    </font>
    <font>
      <b/>
      <sz val="12"/>
      <color rgb="FFFFFF00"/>
      <name val="ＭＳ Ｐゴシック"/>
      <family val="3"/>
      <charset val="128"/>
    </font>
    <font>
      <sz val="11"/>
      <color theme="0"/>
      <name val="ＭＳ Ｐゴシック"/>
      <family val="3"/>
      <charset val="128"/>
    </font>
    <font>
      <sz val="10"/>
      <color theme="0"/>
      <name val="ＭＳ Ｐゴシック"/>
      <family val="3"/>
      <charset val="128"/>
    </font>
    <font>
      <sz val="12"/>
      <color theme="0"/>
      <name val="ＭＳ Ｐゴシック"/>
      <family val="3"/>
      <charset val="128"/>
    </font>
    <font>
      <sz val="11"/>
      <name val="ＭＳ Ｐゴシック"/>
      <family val="3"/>
      <charset val="128"/>
    </font>
    <font>
      <b/>
      <sz val="16"/>
      <color rgb="FFFFFF00"/>
      <name val="ＭＳ Ｐ明朝"/>
      <family val="1"/>
      <charset val="128"/>
    </font>
    <font>
      <b/>
      <sz val="18"/>
      <color rgb="FF8CFC04"/>
      <name val="ＭＳ Ｐゴシック"/>
      <family val="3"/>
      <charset val="128"/>
    </font>
    <font>
      <b/>
      <sz val="11"/>
      <name val="ＭＳ Ｐゴシック"/>
      <family val="3"/>
      <charset val="128"/>
    </font>
    <font>
      <b/>
      <sz val="14"/>
      <name val="ＭＳ Ｐゴシック"/>
      <family val="3"/>
      <charset val="128"/>
    </font>
    <font>
      <b/>
      <sz val="16"/>
      <name val="ＭＳ Ｐゴシック"/>
      <family val="3"/>
      <charset val="128"/>
    </font>
    <font>
      <b/>
      <sz val="16"/>
      <name val="游ゴシック"/>
      <family val="3"/>
      <charset val="128"/>
      <scheme val="minor"/>
    </font>
    <font>
      <b/>
      <sz val="14"/>
      <name val="游ゴシック"/>
      <family val="3"/>
      <charset val="128"/>
      <scheme val="minor"/>
    </font>
    <font>
      <b/>
      <sz val="12"/>
      <name val="ＭＳ Ｐ明朝"/>
      <family val="1"/>
      <charset val="128"/>
    </font>
    <font>
      <b/>
      <sz val="11"/>
      <name val="ＭＳ Ｐ明朝"/>
      <family val="1"/>
      <charset val="128"/>
    </font>
    <font>
      <sz val="12"/>
      <color rgb="FFFF0000"/>
      <name val="ＭＳ Ｐ明朝"/>
      <family val="1"/>
      <charset val="128"/>
    </font>
    <font>
      <sz val="11"/>
      <color rgb="FFFF0000"/>
      <name val="ＭＳ Ｐ明朝"/>
      <family val="1"/>
      <charset val="128"/>
    </font>
    <font>
      <sz val="14"/>
      <color theme="0"/>
      <name val="ＭＳ Ｐ明朝"/>
      <family val="1"/>
      <charset val="128"/>
    </font>
    <font>
      <sz val="6"/>
      <name val="游ゴシック"/>
      <family val="2"/>
      <charset val="128"/>
      <scheme val="minor"/>
    </font>
    <font>
      <b/>
      <sz val="14"/>
      <color rgb="FFFF0000"/>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2"/>
      <name val="ＭＳ Ｐゴシック"/>
      <family val="3"/>
      <charset val="128"/>
    </font>
    <font>
      <b/>
      <sz val="10"/>
      <name val="ＭＳ Ｐゴシック"/>
      <family val="3"/>
      <charset val="128"/>
    </font>
    <font>
      <b/>
      <sz val="9"/>
      <name val="ＭＳ Ｐゴシック"/>
      <family val="3"/>
      <charset val="128"/>
    </font>
    <font>
      <b/>
      <sz val="14"/>
      <color rgb="FFFFFF00"/>
      <name val="ＭＳ Ｐ明朝"/>
      <family val="1"/>
      <charset val="128"/>
    </font>
    <font>
      <sz val="14"/>
      <color rgb="FFFFFF00"/>
      <name val="ＭＳ Ｐ明朝"/>
      <family val="1"/>
      <charset val="128"/>
    </font>
    <font>
      <b/>
      <sz val="14"/>
      <color rgb="FF79F2FF"/>
      <name val="ＭＳ Ｐゴシック"/>
      <family val="3"/>
      <charset val="128"/>
    </font>
    <font>
      <b/>
      <sz val="22"/>
      <color rgb="FFFFFF00"/>
      <name val="ＭＳ Ｐ明朝"/>
      <family val="1"/>
      <charset val="128"/>
    </font>
    <font>
      <b/>
      <sz val="11"/>
      <color rgb="FFFFFF00"/>
      <name val="ＭＳ Ｐ明朝"/>
      <family val="1"/>
      <charset val="128"/>
    </font>
    <font>
      <b/>
      <sz val="14"/>
      <color rgb="FFFFC000"/>
      <name val="ＭＳ Ｐゴシック"/>
      <family val="3"/>
      <charset val="128"/>
    </font>
    <font>
      <b/>
      <sz val="12"/>
      <color rgb="FFFF0000"/>
      <name val="游ゴシック"/>
      <family val="3"/>
      <charset val="128"/>
      <scheme val="minor"/>
    </font>
    <font>
      <sz val="9"/>
      <color indexed="81"/>
      <name val="MS P ゴシック"/>
      <family val="3"/>
      <charset val="128"/>
    </font>
    <font>
      <sz val="16"/>
      <color theme="0"/>
      <name val="ＭＳ Ｐゴシック"/>
      <family val="3"/>
      <charset val="128"/>
    </font>
    <font>
      <vertAlign val="superscript"/>
      <sz val="12"/>
      <name val="ＭＳ Ｐ明朝"/>
      <family val="1"/>
      <charset val="128"/>
    </font>
    <font>
      <b/>
      <sz val="20"/>
      <color rgb="FFFF0000"/>
      <name val="ＭＳ Ｐゴシック"/>
      <family val="3"/>
      <charset val="128"/>
    </font>
    <font>
      <sz val="11"/>
      <name val="ＭＳ ゴシック"/>
      <family val="3"/>
      <charset val="128"/>
    </font>
    <font>
      <sz val="10"/>
      <color theme="1"/>
      <name val="ＭＳ ゴシック"/>
      <family val="3"/>
      <charset val="128"/>
    </font>
    <font>
      <sz val="12"/>
      <name val="ＭＳ ゴシック"/>
      <family val="3"/>
      <charset val="128"/>
    </font>
    <font>
      <sz val="10"/>
      <name val="ＭＳ ゴシック"/>
      <family val="3"/>
      <charset val="128"/>
    </font>
    <font>
      <sz val="11"/>
      <color rgb="FFFF0000"/>
      <name val="游ゴシック"/>
      <family val="2"/>
      <charset val="128"/>
      <scheme val="minor"/>
    </font>
    <font>
      <sz val="14"/>
      <color rgb="FFFF0000"/>
      <name val="ＭＳ Ｐ明朝"/>
      <family val="1"/>
      <charset val="128"/>
    </font>
    <font>
      <sz val="6"/>
      <color rgb="FF001D35"/>
      <name val="Courier New"/>
      <family val="3"/>
    </font>
    <font>
      <sz val="8"/>
      <name val="ＭＳ Ｐゴシック"/>
      <family val="3"/>
      <charset val="128"/>
    </font>
    <font>
      <b/>
      <sz val="6"/>
      <name val="HGS創英角ﾎﾟｯﾌﾟ体"/>
      <family val="3"/>
      <charset val="128"/>
    </font>
    <font>
      <sz val="6"/>
      <name val="ＭＳ Ｐ明朝"/>
      <family val="1"/>
      <charset val="128"/>
    </font>
    <font>
      <b/>
      <sz val="14"/>
      <color rgb="FFFF0000"/>
      <name val="ＭＳ Ｐ明朝"/>
      <family val="1"/>
      <charset val="128"/>
    </font>
    <font>
      <b/>
      <sz val="16"/>
      <color rgb="FF8CFC04"/>
      <name val="ＭＳ Ｐゴシック"/>
      <family val="3"/>
      <charset val="128"/>
    </font>
    <font>
      <sz val="10"/>
      <name val="HGS創英角ﾎﾟｯﾌﾟ体"/>
      <family val="3"/>
      <charset val="128"/>
    </font>
    <font>
      <sz val="6"/>
      <color rgb="FFFF0000"/>
      <name val="ＭＳ Ｐ明朝"/>
      <family val="1"/>
      <charset val="128"/>
    </font>
    <font>
      <sz val="8"/>
      <name val="ＭＳ Ｐ明朝"/>
      <family val="1"/>
      <charset val="128"/>
    </font>
    <font>
      <sz val="8"/>
      <color rgb="FF001D35"/>
      <name val="Courier New"/>
      <family val="3"/>
    </font>
    <font>
      <sz val="8"/>
      <color rgb="FFFF0000"/>
      <name val="ＭＳ Ｐ明朝"/>
      <family val="1"/>
      <charset val="128"/>
    </font>
    <font>
      <b/>
      <sz val="11"/>
      <color rgb="FFFF0000"/>
      <name val="ＭＳ Ｐゴシック"/>
      <family val="3"/>
      <charset val="128"/>
    </font>
    <font>
      <b/>
      <sz val="11"/>
      <color rgb="FFFF0000"/>
      <name val="ＭＳ Ｐ明朝"/>
      <family val="1"/>
      <charset val="128"/>
    </font>
    <font>
      <b/>
      <sz val="14"/>
      <color rgb="FFFF0000"/>
      <name val="ＭＳ Ｐゴシック"/>
      <family val="3"/>
      <charset val="128"/>
    </font>
    <font>
      <sz val="11"/>
      <color indexed="81"/>
      <name val="游ゴシック"/>
      <family val="3"/>
      <charset val="128"/>
      <scheme val="minor"/>
    </font>
    <font>
      <sz val="9"/>
      <name val="ＭＳ Ｐゴシック"/>
      <family val="3"/>
      <charset val="128"/>
    </font>
    <font>
      <sz val="9"/>
      <color theme="1"/>
      <name val="ＭＳ ゴシック"/>
      <family val="3"/>
      <charset val="128"/>
    </font>
    <font>
      <sz val="11"/>
      <color theme="1"/>
      <name val="ＭＳ ゴシック"/>
      <family val="3"/>
      <charset val="128"/>
    </font>
    <font>
      <b/>
      <sz val="12"/>
      <color rgb="FFFFFF00"/>
      <name val="ＭＳ Ｐ明朝"/>
      <family val="1"/>
      <charset val="128"/>
    </font>
    <font>
      <u/>
      <sz val="10"/>
      <color theme="1"/>
      <name val="ＭＳ ゴシック"/>
      <family val="3"/>
      <charset val="128"/>
    </font>
    <font>
      <b/>
      <sz val="9"/>
      <color indexed="81"/>
      <name val="MS P ゴシック"/>
      <family val="3"/>
      <charset val="128"/>
    </font>
    <font>
      <sz val="16"/>
      <color rgb="FFFF0000"/>
      <name val="ＭＳ Ｐゴシック"/>
      <family val="3"/>
      <charset val="128"/>
    </font>
    <font>
      <b/>
      <sz val="18"/>
      <name val="ＭＳ Ｐゴシック"/>
      <family val="3"/>
      <charset val="128"/>
    </font>
  </fonts>
  <fills count="8">
    <fill>
      <patternFill patternType="none"/>
    </fill>
    <fill>
      <patternFill patternType="gray125"/>
    </fill>
    <fill>
      <patternFill patternType="solid">
        <fgColor theme="7" tint="0.39997558519241921"/>
        <bgColor indexed="64"/>
      </patternFill>
    </fill>
    <fill>
      <patternFill patternType="solid">
        <fgColor rgb="FFCCCC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hair">
        <color indexed="64"/>
      </top>
      <bottom style="medium">
        <color indexed="64"/>
      </bottom>
      <diagonal/>
    </border>
    <border>
      <left style="medium">
        <color indexed="64"/>
      </left>
      <right/>
      <top/>
      <bottom style="thin">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double">
        <color indexed="64"/>
      </bottom>
      <diagonal/>
    </border>
  </borders>
  <cellStyleXfs count="4">
    <xf numFmtId="0" fontId="0" fillId="0" borderId="0"/>
    <xf numFmtId="0" fontId="27" fillId="0" borderId="0">
      <alignment vertical="center"/>
    </xf>
    <xf numFmtId="0" fontId="1" fillId="0" borderId="0">
      <alignment vertical="center"/>
    </xf>
    <xf numFmtId="38" fontId="27" fillId="0" borderId="0" applyFont="0" applyFill="0" applyBorder="0" applyAlignment="0" applyProtection="0">
      <alignment vertical="center"/>
    </xf>
  </cellStyleXfs>
  <cellXfs count="874">
    <xf numFmtId="0" fontId="0" fillId="0" borderId="0" xfId="0"/>
    <xf numFmtId="0" fontId="2" fillId="0" borderId="0" xfId="0" applyFont="1" applyFill="1"/>
    <xf numFmtId="0" fontId="4" fillId="0" borderId="0" xfId="0" applyFont="1" applyFill="1"/>
    <xf numFmtId="0" fontId="4" fillId="0" borderId="0" xfId="0" applyFont="1"/>
    <xf numFmtId="0" fontId="5" fillId="0" borderId="0" xfId="0" applyFont="1"/>
    <xf numFmtId="0" fontId="4" fillId="0" borderId="0" xfId="0" applyFont="1" applyBorder="1" applyAlignment="1">
      <alignment horizontal="center"/>
    </xf>
    <xf numFmtId="0" fontId="4" fillId="0" borderId="0" xfId="0" applyFont="1" applyAlignment="1">
      <alignment horizontal="distributed" vertical="center"/>
    </xf>
    <xf numFmtId="0" fontId="4" fillId="0" borderId="0" xfId="0" applyFont="1" applyAlignment="1">
      <alignment vertical="center"/>
    </xf>
    <xf numFmtId="0" fontId="4" fillId="0" borderId="0" xfId="0" applyFont="1" applyBorder="1"/>
    <xf numFmtId="0" fontId="5" fillId="0" borderId="0" xfId="0" applyFont="1" applyAlignment="1">
      <alignment vertical="center"/>
    </xf>
    <xf numFmtId="0" fontId="4" fillId="0" borderId="0" xfId="0" applyFont="1" applyBorder="1" applyAlignment="1">
      <alignmen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xf numFmtId="0" fontId="4" fillId="0" borderId="11" xfId="0" applyFont="1" applyBorder="1"/>
    <xf numFmtId="0" fontId="4" fillId="0" borderId="1" xfId="0" applyFont="1" applyBorder="1"/>
    <xf numFmtId="0" fontId="4" fillId="0" borderId="3" xfId="0" applyFont="1" applyBorder="1" applyAlignment="1">
      <alignment vertical="center"/>
    </xf>
    <xf numFmtId="0" fontId="4" fillId="0" borderId="11" xfId="0" applyFont="1" applyBorder="1" applyAlignment="1">
      <alignment vertical="center"/>
    </xf>
    <xf numFmtId="0" fontId="4" fillId="0" borderId="3" xfId="0" applyFont="1" applyBorder="1"/>
    <xf numFmtId="0" fontId="4" fillId="0" borderId="2" xfId="0" applyFont="1" applyBorder="1"/>
    <xf numFmtId="0" fontId="4" fillId="0" borderId="1" xfId="0" applyFont="1" applyBorder="1" applyAlignment="1">
      <alignment vertical="center"/>
    </xf>
    <xf numFmtId="0" fontId="4" fillId="0" borderId="2" xfId="0" applyFont="1" applyBorder="1" applyAlignment="1">
      <alignment vertical="center"/>
    </xf>
    <xf numFmtId="0" fontId="4" fillId="0" borderId="2" xfId="0" applyFont="1" applyBorder="1" applyAlignment="1">
      <alignment horizontal="lef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4" xfId="0" applyFont="1" applyBorder="1"/>
    <xf numFmtId="0" fontId="4" fillId="0" borderId="16" xfId="0" applyFont="1" applyBorder="1"/>
    <xf numFmtId="0" fontId="4" fillId="0" borderId="7" xfId="0" applyFont="1" applyBorder="1"/>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 xfId="0" applyFont="1" applyBorder="1" applyAlignment="1"/>
    <xf numFmtId="0" fontId="4" fillId="0" borderId="6" xfId="0" applyFont="1" applyBorder="1" applyAlignment="1">
      <alignment vertical="center"/>
    </xf>
    <xf numFmtId="0" fontId="4" fillId="0" borderId="7" xfId="0" applyFont="1" applyBorder="1" applyAlignment="1">
      <alignment vertical="center"/>
    </xf>
    <xf numFmtId="0" fontId="4" fillId="0" borderId="17" xfId="0" applyFont="1" applyBorder="1" applyAlignment="1">
      <alignment horizont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9" xfId="0" applyFont="1" applyBorder="1" applyAlignment="1"/>
    <xf numFmtId="0" fontId="4" fillId="0" borderId="3" xfId="0" applyFont="1" applyBorder="1" applyAlignment="1"/>
    <xf numFmtId="0" fontId="4" fillId="0" borderId="0" xfId="0" applyFont="1" applyBorder="1" applyAlignment="1"/>
    <xf numFmtId="0" fontId="4" fillId="0" borderId="21" xfId="0" applyFont="1" applyBorder="1" applyAlignment="1">
      <alignment horizontal="center" vertical="center"/>
    </xf>
    <xf numFmtId="0" fontId="4" fillId="0" borderId="22" xfId="0" applyFont="1" applyBorder="1"/>
    <xf numFmtId="0" fontId="4" fillId="0" borderId="24" xfId="0" applyFont="1" applyBorder="1" applyAlignment="1">
      <alignment horizontal="center" vertical="center"/>
    </xf>
    <xf numFmtId="0" fontId="4" fillId="0" borderId="25" xfId="0" applyFont="1" applyBorder="1"/>
    <xf numFmtId="0" fontId="4" fillId="0" borderId="2" xfId="0" applyFont="1" applyBorder="1" applyAlignment="1">
      <alignment horizontal="distributed" vertical="center"/>
    </xf>
    <xf numFmtId="0" fontId="4" fillId="0" borderId="2" xfId="0" applyFont="1" applyBorder="1" applyAlignment="1">
      <alignment horizontal="center"/>
    </xf>
    <xf numFmtId="0" fontId="5" fillId="0" borderId="0" xfId="0" applyFont="1" applyBorder="1"/>
    <xf numFmtId="0" fontId="4" fillId="0" borderId="0" xfId="0" applyFont="1" applyAlignment="1">
      <alignment horizontal="left" vertical="top"/>
    </xf>
    <xf numFmtId="0" fontId="0" fillId="0" borderId="0" xfId="0" applyFont="1"/>
    <xf numFmtId="0" fontId="11" fillId="0" borderId="0" xfId="0" applyFont="1" applyAlignment="1">
      <alignment horizontal="right" vertical="center"/>
    </xf>
    <xf numFmtId="0" fontId="11" fillId="0" borderId="0" xfId="0" applyFont="1" applyAlignment="1">
      <alignment horizontal="center" vertical="center"/>
    </xf>
    <xf numFmtId="0" fontId="11" fillId="0" borderId="0" xfId="0" applyFont="1" applyBorder="1" applyAlignment="1">
      <alignment horizontal="center" vertical="center" shrinkToFit="1"/>
    </xf>
    <xf numFmtId="0" fontId="11" fillId="0" borderId="0" xfId="0" applyFont="1" applyAlignment="1">
      <alignment horizontal="center" vertical="center" shrinkToFit="1"/>
    </xf>
    <xf numFmtId="0" fontId="11" fillId="0" borderId="0" xfId="0" applyFont="1" applyBorder="1" applyAlignment="1">
      <alignment horizontal="right" vertical="center"/>
    </xf>
    <xf numFmtId="0" fontId="11" fillId="0" borderId="0" xfId="0" applyFont="1" applyBorder="1" applyAlignment="1">
      <alignment horizontal="center" vertical="center"/>
    </xf>
    <xf numFmtId="0" fontId="13" fillId="0" borderId="30" xfId="0" applyFont="1" applyBorder="1" applyAlignment="1">
      <alignment horizontal="center" vertical="center"/>
    </xf>
    <xf numFmtId="0" fontId="11" fillId="0" borderId="33" xfId="0" applyFont="1" applyBorder="1" applyAlignment="1">
      <alignment horizontal="center" vertical="center"/>
    </xf>
    <xf numFmtId="0" fontId="14" fillId="0" borderId="23" xfId="0" applyFont="1" applyBorder="1" applyAlignment="1">
      <alignment horizontal="center" vertical="center" shrinkToFit="1"/>
    </xf>
    <xf numFmtId="0" fontId="14" fillId="0" borderId="1" xfId="0" applyFont="1" applyBorder="1" applyAlignment="1">
      <alignment horizontal="center" vertical="center" shrinkToFit="1"/>
    </xf>
    <xf numFmtId="176" fontId="11" fillId="0" borderId="37" xfId="0" applyNumberFormat="1" applyFont="1" applyBorder="1" applyAlignment="1">
      <alignment horizontal="left" vertical="center" shrinkToFit="1"/>
    </xf>
    <xf numFmtId="0" fontId="11" fillId="0" borderId="41" xfId="0" applyFont="1" applyBorder="1" applyAlignment="1">
      <alignment vertical="center"/>
    </xf>
    <xf numFmtId="0" fontId="14" fillId="0" borderId="29" xfId="0" applyFont="1" applyBorder="1" applyAlignment="1">
      <alignment horizontal="center" vertical="center"/>
    </xf>
    <xf numFmtId="0" fontId="11" fillId="0" borderId="29" xfId="0" applyFont="1" applyBorder="1" applyAlignment="1">
      <alignment vertical="center"/>
    </xf>
    <xf numFmtId="0" fontId="11" fillId="0" borderId="40" xfId="0" applyFont="1" applyBorder="1" applyAlignment="1">
      <alignment vertical="center"/>
    </xf>
    <xf numFmtId="0" fontId="0" fillId="0" borderId="0" xfId="0" applyFont="1" applyAlignment="1">
      <alignment vertical="center"/>
    </xf>
    <xf numFmtId="0" fontId="11" fillId="0" borderId="15" xfId="0" applyFont="1" applyBorder="1" applyAlignment="1">
      <alignment horizontal="center" vertical="center" shrinkToFit="1"/>
    </xf>
    <xf numFmtId="0" fontId="11" fillId="0" borderId="15" xfId="0" applyFont="1" applyBorder="1" applyAlignment="1">
      <alignment vertical="center"/>
    </xf>
    <xf numFmtId="0" fontId="11" fillId="0" borderId="0" xfId="0" applyFont="1" applyBorder="1" applyAlignment="1">
      <alignment vertical="center"/>
    </xf>
    <xf numFmtId="0" fontId="0" fillId="0" borderId="0" xfId="0" applyFont="1" applyBorder="1"/>
    <xf numFmtId="0" fontId="11" fillId="0" borderId="15" xfId="0" applyFont="1" applyBorder="1" applyAlignment="1">
      <alignment vertical="center" shrinkToFit="1"/>
    </xf>
    <xf numFmtId="0" fontId="11" fillId="0" borderId="45" xfId="0" applyFont="1" applyBorder="1" applyAlignment="1">
      <alignment vertical="center"/>
    </xf>
    <xf numFmtId="0" fontId="11" fillId="0" borderId="2" xfId="0" applyFont="1" applyBorder="1" applyAlignment="1">
      <alignment vertical="center" shrinkToFit="1"/>
    </xf>
    <xf numFmtId="0" fontId="11" fillId="0" borderId="26" xfId="0" applyFont="1" applyBorder="1" applyAlignment="1">
      <alignment horizontal="center" vertical="center"/>
    </xf>
    <xf numFmtId="0" fontId="0" fillId="0" borderId="23" xfId="0" applyFont="1" applyBorder="1" applyAlignment="1">
      <alignment horizontal="center" vertical="center" wrapText="1" shrinkToFit="1"/>
    </xf>
    <xf numFmtId="0" fontId="11" fillId="0" borderId="48" xfId="0" applyFont="1" applyBorder="1" applyAlignment="1">
      <alignment horizontal="center" vertical="center" shrinkToFit="1"/>
    </xf>
    <xf numFmtId="0" fontId="11" fillId="0" borderId="1" xfId="0" applyFont="1" applyBorder="1" applyAlignment="1">
      <alignment vertical="center"/>
    </xf>
    <xf numFmtId="0" fontId="11" fillId="0" borderId="2" xfId="0" applyFont="1" applyBorder="1" applyAlignment="1">
      <alignment vertical="center"/>
    </xf>
    <xf numFmtId="0" fontId="11" fillId="0" borderId="2" xfId="0" applyFont="1" applyBorder="1"/>
    <xf numFmtId="0" fontId="14" fillId="0" borderId="61"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36" xfId="0" applyFont="1" applyBorder="1" applyAlignment="1">
      <alignment horizontal="center" vertical="center"/>
    </xf>
    <xf numFmtId="0" fontId="11" fillId="0" borderId="5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62" xfId="0" applyFont="1" applyBorder="1" applyAlignment="1">
      <alignment horizontal="center" vertical="center"/>
    </xf>
    <xf numFmtId="0" fontId="11" fillId="0" borderId="47" xfId="0" applyFont="1" applyBorder="1" applyAlignment="1">
      <alignment horizontal="center" vertical="center"/>
    </xf>
    <xf numFmtId="0" fontId="11" fillId="0" borderId="61"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59" xfId="0" applyFont="1" applyBorder="1" applyAlignment="1">
      <alignment horizontal="center" vertical="center"/>
    </xf>
    <xf numFmtId="0" fontId="11" fillId="0" borderId="28" xfId="0" applyFont="1" applyBorder="1" applyAlignment="1">
      <alignment horizontal="center"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11" fillId="0" borderId="27" xfId="0" applyFont="1" applyBorder="1" applyAlignment="1">
      <alignment horizontal="center" vertical="center"/>
    </xf>
    <xf numFmtId="0" fontId="11" fillId="0" borderId="67" xfId="0" applyFont="1" applyBorder="1" applyAlignment="1">
      <alignment horizontal="center" vertical="center"/>
    </xf>
    <xf numFmtId="0" fontId="11" fillId="0" borderId="42" xfId="0" applyFont="1" applyBorder="1" applyAlignment="1">
      <alignment horizontal="center" vertical="center"/>
    </xf>
    <xf numFmtId="0" fontId="6" fillId="0" borderId="31" xfId="0" applyFont="1" applyBorder="1" applyAlignment="1">
      <alignment vertical="center" shrinkToFit="1"/>
    </xf>
    <xf numFmtId="0" fontId="11" fillId="0" borderId="31" xfId="0" applyFont="1" applyBorder="1" applyAlignment="1">
      <alignment vertical="center" shrinkToFit="1"/>
    </xf>
    <xf numFmtId="0" fontId="11" fillId="0" borderId="32" xfId="0" applyFont="1" applyBorder="1" applyAlignment="1">
      <alignment vertical="center" shrinkToFit="1"/>
    </xf>
    <xf numFmtId="0" fontId="11" fillId="0" borderId="31" xfId="0" applyFont="1" applyBorder="1" applyAlignment="1"/>
    <xf numFmtId="0" fontId="11" fillId="0" borderId="31" xfId="0" applyFont="1" applyBorder="1"/>
    <xf numFmtId="0" fontId="11" fillId="0" borderId="32" xfId="0" applyFont="1" applyBorder="1"/>
    <xf numFmtId="0" fontId="11" fillId="0" borderId="10" xfId="0" applyFont="1" applyBorder="1" applyAlignment="1">
      <alignment vertical="center" shrinkToFit="1"/>
    </xf>
    <xf numFmtId="0" fontId="11" fillId="0" borderId="62" xfId="0" applyFont="1" applyBorder="1" applyAlignment="1">
      <alignment vertical="center" shrinkToFit="1"/>
    </xf>
    <xf numFmtId="0" fontId="6" fillId="0" borderId="2" xfId="0" applyFont="1" applyBorder="1" applyAlignment="1">
      <alignment vertical="center" shrinkToFit="1"/>
    </xf>
    <xf numFmtId="0" fontId="11" fillId="0" borderId="36" xfId="0" applyFont="1" applyBorder="1" applyAlignment="1">
      <alignment vertical="center" shrinkToFit="1"/>
    </xf>
    <xf numFmtId="0" fontId="11" fillId="0" borderId="24" xfId="0" applyFont="1" applyBorder="1" applyAlignment="1">
      <alignment horizontal="center" vertical="center" shrinkToFit="1"/>
    </xf>
    <xf numFmtId="0" fontId="11" fillId="0" borderId="34" xfId="0" applyFont="1" applyBorder="1" applyAlignment="1">
      <alignment vertical="center"/>
    </xf>
    <xf numFmtId="0" fontId="6" fillId="0" borderId="15" xfId="0" applyFont="1" applyBorder="1" applyAlignment="1">
      <alignment vertical="center" shrinkToFit="1"/>
    </xf>
    <xf numFmtId="0" fontId="11" fillId="0" borderId="45" xfId="0" applyFont="1" applyBorder="1" applyAlignment="1">
      <alignment vertical="center" shrinkToFit="1"/>
    </xf>
    <xf numFmtId="0" fontId="11" fillId="0" borderId="0" xfId="0" applyFont="1" applyBorder="1"/>
    <xf numFmtId="0" fontId="11" fillId="0" borderId="59" xfId="0" applyFont="1" applyBorder="1"/>
    <xf numFmtId="0" fontId="16" fillId="0" borderId="10" xfId="0" applyFont="1" applyFill="1" applyBorder="1" applyAlignment="1">
      <alignment vertical="center"/>
    </xf>
    <xf numFmtId="0" fontId="16" fillId="0" borderId="10" xfId="0" applyFont="1" applyFill="1" applyBorder="1"/>
    <xf numFmtId="0" fontId="16" fillId="0" borderId="27" xfId="0" applyFont="1" applyBorder="1" applyAlignment="1">
      <alignment vertical="center" shrinkToFit="1"/>
    </xf>
    <xf numFmtId="0" fontId="16" fillId="0" borderId="0" xfId="0" applyFont="1"/>
    <xf numFmtId="0" fontId="2" fillId="0" borderId="0" xfId="0" applyFont="1" applyBorder="1" applyAlignment="1">
      <alignment vertical="center" shrinkToFit="1"/>
    </xf>
    <xf numFmtId="0" fontId="4" fillId="0" borderId="0" xfId="0" applyFont="1" applyFill="1" applyBorder="1" applyAlignment="1"/>
    <xf numFmtId="0" fontId="10" fillId="0" borderId="0" xfId="0" applyFont="1" applyBorder="1" applyAlignment="1">
      <alignment horizontal="center" vertical="center"/>
    </xf>
    <xf numFmtId="0" fontId="4" fillId="0" borderId="0" xfId="0" applyFont="1" applyAlignment="1">
      <alignment horizontal="right" vertical="center"/>
    </xf>
    <xf numFmtId="0" fontId="7" fillId="0" borderId="0" xfId="0" applyFont="1" applyAlignment="1">
      <alignment vertical="center" shrinkToFit="1"/>
    </xf>
    <xf numFmtId="0" fontId="5" fillId="0" borderId="0" xfId="0" applyFont="1" applyBorder="1" applyAlignment="1">
      <alignment vertical="center"/>
    </xf>
    <xf numFmtId="0" fontId="7" fillId="0" borderId="0" xfId="0" applyFont="1" applyBorder="1" applyAlignment="1">
      <alignment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vertical="center" shrinkToFit="1"/>
    </xf>
    <xf numFmtId="0" fontId="4" fillId="0" borderId="16" xfId="0" applyFont="1" applyBorder="1" applyAlignment="1">
      <alignment vertical="center" shrinkToFi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5" fillId="0" borderId="14"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8" fillId="0" borderId="10" xfId="0" applyFont="1" applyBorder="1" applyAlignment="1">
      <alignment vertical="center" shrinkToFit="1"/>
    </xf>
    <xf numFmtId="0" fontId="19" fillId="0" borderId="0" xfId="0" applyFont="1" applyAlignment="1">
      <alignment vertical="center"/>
    </xf>
    <xf numFmtId="0" fontId="0" fillId="0" borderId="0" xfId="0" applyFont="1" applyBorder="1" applyAlignment="1">
      <alignment horizontal="center" vertical="center"/>
    </xf>
    <xf numFmtId="0" fontId="19" fillId="0" borderId="0" xfId="0" applyFont="1" applyFill="1" applyBorder="1" applyAlignment="1">
      <alignment horizontal="left" vertical="center"/>
    </xf>
    <xf numFmtId="0" fontId="20" fillId="0" borderId="0" xfId="0" applyFont="1" applyAlignment="1">
      <alignment horizontal="left" vertical="center"/>
    </xf>
    <xf numFmtId="0" fontId="20" fillId="0" borderId="0" xfId="0" applyFont="1" applyAlignment="1">
      <alignment vertical="center"/>
    </xf>
    <xf numFmtId="0" fontId="22" fillId="0" borderId="61" xfId="0" applyFont="1" applyBorder="1" applyAlignment="1">
      <alignment horizontal="center" vertical="center"/>
    </xf>
    <xf numFmtId="0" fontId="23" fillId="0" borderId="80" xfId="0" applyFont="1" applyBorder="1" applyAlignment="1">
      <alignment horizontal="center" vertical="center"/>
    </xf>
    <xf numFmtId="0" fontId="23" fillId="0" borderId="78" xfId="0" applyFont="1" applyBorder="1" applyAlignment="1">
      <alignment horizontal="center" vertical="center" shrinkToFit="1"/>
    </xf>
    <xf numFmtId="0" fontId="22" fillId="0" borderId="82" xfId="0" applyFont="1" applyBorder="1" applyAlignment="1">
      <alignment horizontal="center" vertical="center"/>
    </xf>
    <xf numFmtId="0" fontId="22" fillId="0" borderId="14" xfId="0" applyFont="1" applyBorder="1" applyAlignment="1">
      <alignment horizontal="center" vertical="center"/>
    </xf>
    <xf numFmtId="0" fontId="24" fillId="0" borderId="81" xfId="0" applyFont="1" applyBorder="1" applyAlignment="1">
      <alignment horizontal="center" vertical="center"/>
    </xf>
    <xf numFmtId="0" fontId="25" fillId="0" borderId="61"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61" xfId="0" applyFont="1" applyBorder="1" applyAlignment="1">
      <alignment horizontal="center" vertical="center"/>
    </xf>
    <xf numFmtId="0" fontId="26" fillId="0" borderId="83" xfId="0" applyFont="1" applyBorder="1" applyAlignment="1">
      <alignment horizontal="center" vertical="center"/>
    </xf>
    <xf numFmtId="0" fontId="26" fillId="0" borderId="80" xfId="0" applyFont="1" applyBorder="1" applyAlignment="1">
      <alignment horizontal="center" vertical="center"/>
    </xf>
    <xf numFmtId="0" fontId="24" fillId="0" borderId="79" xfId="0" applyFont="1" applyBorder="1" applyAlignment="1">
      <alignment horizontal="center" vertical="center"/>
    </xf>
    <xf numFmtId="0" fontId="26" fillId="0" borderId="78" xfId="0" applyFont="1" applyBorder="1" applyAlignment="1">
      <alignment horizontal="center" vertical="center" shrinkToFit="1"/>
    </xf>
    <xf numFmtId="0" fontId="21" fillId="2" borderId="0" xfId="0" applyFont="1" applyFill="1"/>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right" vertical="center"/>
    </xf>
    <xf numFmtId="0" fontId="4" fillId="0" borderId="3" xfId="0" applyFont="1" applyBorder="1" applyAlignment="1">
      <alignment horizontal="center" vertical="center"/>
    </xf>
    <xf numFmtId="0" fontId="28" fillId="0" borderId="0" xfId="0" applyFont="1" applyAlignment="1">
      <alignment vertical="center"/>
    </xf>
    <xf numFmtId="0" fontId="29" fillId="0" borderId="0" xfId="0" applyFont="1"/>
    <xf numFmtId="0" fontId="27" fillId="0" borderId="0" xfId="1" applyAlignment="1">
      <alignment horizontal="center" vertical="center"/>
    </xf>
    <xf numFmtId="49" fontId="27" fillId="0" borderId="0" xfId="1" applyNumberFormat="1" applyAlignment="1">
      <alignment horizontal="center" vertical="center"/>
    </xf>
    <xf numFmtId="0" fontId="27" fillId="0" borderId="84" xfId="1" applyBorder="1" applyAlignment="1">
      <alignment horizontal="center" vertical="center"/>
    </xf>
    <xf numFmtId="0" fontId="27" fillId="0" borderId="86" xfId="1" applyBorder="1" applyAlignment="1">
      <alignment horizontal="center" vertical="center"/>
    </xf>
    <xf numFmtId="0" fontId="27" fillId="0" borderId="87" xfId="1" applyBorder="1" applyAlignment="1">
      <alignment horizontal="center" vertical="center"/>
    </xf>
    <xf numFmtId="0" fontId="0" fillId="0" borderId="88" xfId="1" applyFont="1" applyBorder="1" applyAlignment="1">
      <alignment horizontal="center" vertical="center"/>
    </xf>
    <xf numFmtId="0" fontId="27" fillId="0" borderId="88" xfId="1" applyBorder="1" applyAlignment="1">
      <alignment horizontal="center" vertical="center"/>
    </xf>
    <xf numFmtId="0" fontId="27" fillId="0" borderId="89" xfId="1" applyBorder="1" applyAlignment="1">
      <alignment horizontal="center" vertical="center"/>
    </xf>
    <xf numFmtId="49" fontId="27" fillId="0" borderId="90" xfId="1" applyNumberFormat="1" applyBorder="1" applyAlignment="1">
      <alignment horizontal="center" vertical="center"/>
    </xf>
    <xf numFmtId="0" fontId="27" fillId="0" borderId="90" xfId="1" applyBorder="1" applyAlignment="1">
      <alignment horizontal="center" vertical="center"/>
    </xf>
    <xf numFmtId="0" fontId="27" fillId="0" borderId="91" xfId="1" applyBorder="1" applyAlignment="1">
      <alignment horizontal="center" vertical="center"/>
    </xf>
    <xf numFmtId="0" fontId="4" fillId="0" borderId="0" xfId="0" applyFont="1" applyBorder="1" applyAlignment="1">
      <alignment horizontal="right" vertical="center"/>
    </xf>
    <xf numFmtId="0" fontId="4" fillId="0" borderId="0" xfId="0" quotePrefix="1" applyFont="1" applyAlignment="1">
      <alignment horizontal="center" vertical="center"/>
    </xf>
    <xf numFmtId="0" fontId="4" fillId="0" borderId="0" xfId="0" quotePrefix="1" applyFont="1" applyAlignment="1">
      <alignment horizontal="right" vertical="center"/>
    </xf>
    <xf numFmtId="0" fontId="4" fillId="0" borderId="0" xfId="0" applyFont="1" applyFill="1" applyBorder="1" applyAlignment="1">
      <alignment vertical="center"/>
    </xf>
    <xf numFmtId="0" fontId="4" fillId="0" borderId="0" xfId="0" quotePrefix="1" applyFont="1" applyFill="1" applyBorder="1" applyAlignment="1">
      <alignment horizontal="right"/>
    </xf>
    <xf numFmtId="0" fontId="36" fillId="0" borderId="0" xfId="0" applyFont="1" applyAlignment="1">
      <alignment vertical="center"/>
    </xf>
    <xf numFmtId="0" fontId="4" fillId="0" borderId="68" xfId="0" applyFont="1" applyBorder="1"/>
    <xf numFmtId="0" fontId="4" fillId="0" borderId="53" xfId="0" applyFont="1" applyBorder="1"/>
    <xf numFmtId="0" fontId="4" fillId="0" borderId="30" xfId="0" applyFont="1" applyBorder="1"/>
    <xf numFmtId="0" fontId="4" fillId="0" borderId="75" xfId="0" applyFont="1" applyBorder="1"/>
    <xf numFmtId="0" fontId="4" fillId="0" borderId="6" xfId="0" applyFont="1" applyBorder="1"/>
    <xf numFmtId="0" fontId="4" fillId="0" borderId="33" xfId="0" applyFont="1" applyBorder="1"/>
    <xf numFmtId="0" fontId="5" fillId="0" borderId="68" xfId="0" applyFont="1" applyBorder="1" applyAlignment="1">
      <alignment vertical="top"/>
    </xf>
    <xf numFmtId="0" fontId="4" fillId="0" borderId="31" xfId="0" applyFont="1" applyBorder="1"/>
    <xf numFmtId="0" fontId="4" fillId="0" borderId="41" xfId="0" applyFont="1" applyBorder="1"/>
    <xf numFmtId="0" fontId="4" fillId="0" borderId="27" xfId="0" applyFont="1" applyBorder="1"/>
    <xf numFmtId="0" fontId="4" fillId="0" borderId="67" xfId="0" applyFont="1" applyBorder="1"/>
    <xf numFmtId="0" fontId="4" fillId="0" borderId="35" xfId="0" applyFont="1" applyBorder="1"/>
    <xf numFmtId="0" fontId="4" fillId="0" borderId="32" xfId="0" applyFont="1" applyBorder="1"/>
    <xf numFmtId="0" fontId="4" fillId="0" borderId="69" xfId="0" applyFont="1" applyBorder="1"/>
    <xf numFmtId="0" fontId="4" fillId="0" borderId="20" xfId="0" applyFont="1" applyBorder="1"/>
    <xf numFmtId="0" fontId="4" fillId="0" borderId="21" xfId="0" applyFont="1" applyBorder="1" applyAlignment="1">
      <alignment vertical="center"/>
    </xf>
    <xf numFmtId="0" fontId="4" fillId="0" borderId="70" xfId="0" applyFont="1" applyBorder="1"/>
    <xf numFmtId="0" fontId="2" fillId="0" borderId="0" xfId="0" applyFont="1" applyBorder="1" applyAlignment="1">
      <alignment vertical="center"/>
    </xf>
    <xf numFmtId="0" fontId="4" fillId="0" borderId="36" xfId="0" applyFont="1" applyBorder="1"/>
    <xf numFmtId="0" fontId="4" fillId="0" borderId="10" xfId="0" applyFont="1" applyBorder="1"/>
    <xf numFmtId="0" fontId="4" fillId="0" borderId="62" xfId="0" applyFont="1" applyBorder="1"/>
    <xf numFmtId="0" fontId="4" fillId="0" borderId="93" xfId="0" applyFont="1" applyBorder="1"/>
    <xf numFmtId="0" fontId="4" fillId="0" borderId="59" xfId="0" applyFont="1" applyBorder="1"/>
    <xf numFmtId="0" fontId="37" fillId="0" borderId="35" xfId="0" applyFont="1" applyBorder="1"/>
    <xf numFmtId="0" fontId="38" fillId="0" borderId="0" xfId="0" applyFont="1"/>
    <xf numFmtId="0" fontId="37" fillId="0" borderId="0" xfId="0" applyFont="1" applyBorder="1"/>
    <xf numFmtId="0" fontId="37" fillId="0" borderId="59" xfId="0" applyFont="1" applyBorder="1"/>
    <xf numFmtId="0" fontId="4" fillId="0" borderId="42" xfId="0" applyFont="1" applyBorder="1"/>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right" vertical="center" wrapText="1"/>
    </xf>
    <xf numFmtId="0" fontId="5" fillId="0" borderId="0" xfId="0" applyFont="1" applyAlignment="1">
      <alignment horizontal="right" vertical="center"/>
    </xf>
    <xf numFmtId="0" fontId="35" fillId="0" borderId="0" xfId="0" applyFont="1" applyAlignment="1">
      <alignment horizontal="right" vertical="center"/>
    </xf>
    <xf numFmtId="0" fontId="39" fillId="0" borderId="0" xfId="0" applyFont="1" applyAlignment="1">
      <alignment vertical="center"/>
    </xf>
    <xf numFmtId="0" fontId="1" fillId="0" borderId="0" xfId="2">
      <alignment vertical="center"/>
    </xf>
    <xf numFmtId="0" fontId="1" fillId="0" borderId="0" xfId="2" applyNumberFormat="1">
      <alignment vertical="center"/>
    </xf>
    <xf numFmtId="0" fontId="1" fillId="0" borderId="78" xfId="2" applyBorder="1" applyAlignment="1">
      <alignment horizontal="center" vertical="center" wrapText="1"/>
    </xf>
    <xf numFmtId="0" fontId="1" fillId="0" borderId="78" xfId="2" applyNumberFormat="1" applyBorder="1" applyAlignment="1">
      <alignment horizontal="center" vertical="center" wrapText="1"/>
    </xf>
    <xf numFmtId="0" fontId="1" fillId="0" borderId="0" xfId="2" applyAlignment="1">
      <alignment horizontal="center" vertical="center" wrapText="1"/>
    </xf>
    <xf numFmtId="0" fontId="1" fillId="0" borderId="78" xfId="2" applyBorder="1" applyAlignment="1">
      <alignment horizontal="center" vertical="center"/>
    </xf>
    <xf numFmtId="0" fontId="1" fillId="0" borderId="78" xfId="2" applyNumberFormat="1" applyBorder="1" applyAlignment="1">
      <alignment horizontal="center" vertical="center"/>
    </xf>
    <xf numFmtId="178" fontId="1" fillId="0" borderId="78" xfId="2" applyNumberFormat="1" applyBorder="1" applyAlignment="1">
      <alignment horizontal="center" vertical="center"/>
    </xf>
    <xf numFmtId="0" fontId="1" fillId="0" borderId="78" xfId="2" applyNumberFormat="1" applyBorder="1" applyAlignment="1">
      <alignment horizontal="center" vertical="center" shrinkToFit="1"/>
    </xf>
    <xf numFmtId="49" fontId="1" fillId="0" borderId="78" xfId="2" applyNumberFormat="1" applyBorder="1" applyAlignment="1">
      <alignment horizontal="center" vertical="center" shrinkToFit="1"/>
    </xf>
    <xf numFmtId="179" fontId="1" fillId="0" borderId="78" xfId="2" applyNumberFormat="1" applyBorder="1" applyAlignment="1">
      <alignment horizontal="center" vertical="center"/>
    </xf>
    <xf numFmtId="49" fontId="1" fillId="0" borderId="78" xfId="2" applyNumberFormat="1" applyBorder="1" applyAlignment="1">
      <alignment horizontal="center" vertical="center"/>
    </xf>
    <xf numFmtId="180" fontId="1" fillId="0" borderId="78" xfId="2" applyNumberFormat="1" applyBorder="1" applyAlignment="1">
      <alignment horizontal="center" vertical="center"/>
    </xf>
    <xf numFmtId="0" fontId="1" fillId="0" borderId="14" xfId="2" applyNumberFormat="1" applyBorder="1" applyAlignment="1">
      <alignment horizontal="center" vertical="center" shrinkToFit="1"/>
    </xf>
    <xf numFmtId="181" fontId="1" fillId="0" borderId="78" xfId="2" applyNumberFormat="1" applyBorder="1" applyAlignment="1">
      <alignment horizontal="center" vertical="center"/>
    </xf>
    <xf numFmtId="49" fontId="1" fillId="0" borderId="78" xfId="2" applyNumberFormat="1" applyBorder="1" applyAlignment="1">
      <alignment vertical="center"/>
    </xf>
    <xf numFmtId="0" fontId="1" fillId="0" borderId="15" xfId="2" applyNumberFormat="1" applyBorder="1" applyAlignment="1">
      <alignment vertical="center"/>
    </xf>
    <xf numFmtId="49" fontId="1" fillId="0" borderId="15" xfId="2" applyNumberFormat="1" applyBorder="1" applyAlignment="1">
      <alignment vertical="center"/>
    </xf>
    <xf numFmtId="178" fontId="1" fillId="0" borderId="16" xfId="2" applyNumberFormat="1" applyBorder="1" applyAlignment="1">
      <alignment horizontal="center" vertical="center"/>
    </xf>
    <xf numFmtId="0" fontId="1" fillId="0" borderId="15" xfId="2" applyNumberFormat="1" applyBorder="1" applyAlignment="1">
      <alignment horizontal="center" vertical="center"/>
    </xf>
    <xf numFmtId="0" fontId="41" fillId="0" borderId="78" xfId="2" applyFont="1" applyBorder="1" applyAlignment="1">
      <alignment horizontal="left" vertical="center"/>
    </xf>
    <xf numFmtId="0" fontId="1" fillId="0" borderId="0" xfId="2" applyAlignment="1">
      <alignment vertical="center"/>
    </xf>
    <xf numFmtId="0" fontId="43" fillId="0" borderId="0" xfId="2" applyFont="1">
      <alignment vertical="center"/>
    </xf>
    <xf numFmtId="182" fontId="1" fillId="0" borderId="78" xfId="2" applyNumberFormat="1" applyBorder="1" applyAlignment="1">
      <alignment horizontal="center" vertical="center" shrinkToFit="1"/>
    </xf>
    <xf numFmtId="0" fontId="42" fillId="0" borderId="78" xfId="2" applyFont="1" applyBorder="1" applyAlignment="1">
      <alignment horizontal="center" vertical="center" wrapText="1"/>
    </xf>
    <xf numFmtId="0" fontId="42" fillId="0" borderId="78" xfId="2" applyNumberFormat="1" applyFont="1" applyBorder="1" applyAlignment="1">
      <alignment horizontal="center" vertical="center" wrapText="1"/>
    </xf>
    <xf numFmtId="0" fontId="44" fillId="0" borderId="33" xfId="0" applyFont="1" applyBorder="1" applyAlignment="1">
      <alignment horizontal="center" vertical="center"/>
    </xf>
    <xf numFmtId="0" fontId="44" fillId="0" borderId="35" xfId="0" applyFont="1" applyBorder="1" applyAlignment="1">
      <alignment horizontal="center" vertical="center"/>
    </xf>
    <xf numFmtId="0" fontId="44" fillId="0" borderId="38" xfId="0" applyFont="1" applyBorder="1" applyAlignment="1">
      <alignment horizontal="center" vertical="center"/>
    </xf>
    <xf numFmtId="0" fontId="44" fillId="0" borderId="39" xfId="0" applyFont="1" applyBorder="1" applyAlignment="1">
      <alignment horizontal="center" vertical="center"/>
    </xf>
    <xf numFmtId="0" fontId="44" fillId="0" borderId="24" xfId="0" applyFont="1" applyBorder="1" applyAlignment="1">
      <alignment horizontal="center" vertical="center"/>
    </xf>
    <xf numFmtId="0" fontId="44" fillId="0" borderId="34" xfId="0" applyFont="1" applyBorder="1" applyAlignment="1">
      <alignment horizontal="center" vertical="center"/>
    </xf>
    <xf numFmtId="0" fontId="44" fillId="0" borderId="0" xfId="0" applyFont="1" applyAlignment="1">
      <alignment horizontal="center" vertical="center"/>
    </xf>
    <xf numFmtId="0" fontId="44" fillId="0" borderId="0" xfId="0" applyFont="1" applyBorder="1" applyAlignment="1">
      <alignment horizontal="center" vertical="center"/>
    </xf>
    <xf numFmtId="0" fontId="44" fillId="0" borderId="15" xfId="0" applyFont="1" applyBorder="1" applyAlignment="1">
      <alignment horizontal="center" vertical="center"/>
    </xf>
    <xf numFmtId="0" fontId="30" fillId="0" borderId="15" xfId="0" applyFont="1" applyBorder="1" applyAlignment="1">
      <alignment horizontal="center" vertical="center" wrapText="1" shrinkToFit="1"/>
    </xf>
    <xf numFmtId="0" fontId="44" fillId="0" borderId="15" xfId="0" applyFont="1" applyBorder="1" applyAlignment="1">
      <alignment vertical="center"/>
    </xf>
    <xf numFmtId="0" fontId="44" fillId="0" borderId="2" xfId="0" applyFont="1" applyBorder="1" applyAlignment="1">
      <alignment vertical="center" shrinkToFit="1"/>
    </xf>
    <xf numFmtId="0" fontId="44" fillId="0" borderId="45" xfId="0" applyFont="1" applyBorder="1" applyAlignment="1">
      <alignment horizontal="center" vertical="center"/>
    </xf>
    <xf numFmtId="0" fontId="44" fillId="0" borderId="3" xfId="0" applyFont="1" applyBorder="1" applyAlignment="1">
      <alignment vertical="center"/>
    </xf>
    <xf numFmtId="0" fontId="44" fillId="0" borderId="36" xfId="0" applyFont="1" applyBorder="1" applyAlignment="1">
      <alignment horizontal="center" vertical="center"/>
    </xf>
    <xf numFmtId="0" fontId="30" fillId="0" borderId="15" xfId="0" applyFont="1" applyBorder="1" applyAlignment="1">
      <alignment horizontal="center" vertical="center" textRotation="255"/>
    </xf>
    <xf numFmtId="0" fontId="44" fillId="0" borderId="15" xfId="0" applyFont="1" applyBorder="1" applyAlignment="1">
      <alignment horizontal="right" vertical="center"/>
    </xf>
    <xf numFmtId="0" fontId="44" fillId="0" borderId="2" xfId="0" applyFont="1" applyBorder="1" applyAlignment="1">
      <alignment vertical="center"/>
    </xf>
    <xf numFmtId="0" fontId="44" fillId="0" borderId="72" xfId="0" applyFont="1" applyBorder="1" applyAlignment="1">
      <alignment horizontal="center" vertical="center"/>
    </xf>
    <xf numFmtId="0" fontId="44" fillId="0" borderId="72" xfId="0" applyFont="1" applyBorder="1" applyAlignment="1">
      <alignment horizontal="center" vertical="center" shrinkToFit="1"/>
    </xf>
    <xf numFmtId="0" fontId="44" fillId="0" borderId="73" xfId="0" applyFont="1" applyBorder="1" applyAlignment="1">
      <alignment horizontal="center" vertical="center" shrinkToFit="1"/>
    </xf>
    <xf numFmtId="0" fontId="48" fillId="0" borderId="0" xfId="0" applyFont="1" applyAlignment="1">
      <alignment vertical="center"/>
    </xf>
    <xf numFmtId="0" fontId="47" fillId="0" borderId="0" xfId="0" applyFont="1" applyAlignment="1">
      <alignment vertical="center"/>
    </xf>
    <xf numFmtId="0" fontId="49" fillId="0" borderId="0" xfId="0" applyFont="1"/>
    <xf numFmtId="0" fontId="50" fillId="0" borderId="0" xfId="0" applyFont="1" applyAlignment="1">
      <alignment horizontal="center" vertical="center"/>
    </xf>
    <xf numFmtId="0" fontId="51" fillId="0" borderId="0" xfId="0" applyFont="1" applyAlignment="1">
      <alignment vertical="center"/>
    </xf>
    <xf numFmtId="0" fontId="53" fillId="0" borderId="0" xfId="2" applyFont="1">
      <alignment vertical="center"/>
    </xf>
    <xf numFmtId="0" fontId="5" fillId="0" borderId="3" xfId="0" applyFont="1" applyBorder="1" applyAlignment="1">
      <alignment vertical="center"/>
    </xf>
    <xf numFmtId="0" fontId="5" fillId="0" borderId="11" xfId="0" applyFont="1" applyBorder="1" applyAlignment="1">
      <alignment vertical="center"/>
    </xf>
    <xf numFmtId="0" fontId="55" fillId="0" borderId="0" xfId="0" applyFont="1" applyBorder="1"/>
    <xf numFmtId="0" fontId="11" fillId="0" borderId="10" xfId="0" applyFont="1" applyBorder="1" applyAlignment="1">
      <alignment horizontal="center" vertical="center" shrinkToFit="1"/>
    </xf>
    <xf numFmtId="0" fontId="4" fillId="0" borderId="0" xfId="0" applyFont="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32" fillId="0" borderId="29" xfId="0" applyFont="1" applyBorder="1" applyAlignment="1">
      <alignment horizontal="center" vertical="center"/>
    </xf>
    <xf numFmtId="177" fontId="44" fillId="0" borderId="24" xfId="0" applyNumberFormat="1" applyFont="1" applyBorder="1" applyAlignment="1">
      <alignment horizontal="center" vertical="center" shrinkToFit="1"/>
    </xf>
    <xf numFmtId="0" fontId="32" fillId="0" borderId="15" xfId="0" applyFont="1" applyBorder="1" applyAlignment="1">
      <alignment horizontal="center" vertical="center" shrinkToFit="1"/>
    </xf>
    <xf numFmtId="0" fontId="32" fillId="0" borderId="15" xfId="0" applyFont="1" applyBorder="1" applyAlignment="1">
      <alignment horizontal="center" vertical="center"/>
    </xf>
    <xf numFmtId="0" fontId="32" fillId="0" borderId="29" xfId="0" applyNumberFormat="1" applyFont="1" applyBorder="1" applyAlignment="1">
      <alignment horizontal="center" vertical="center"/>
    </xf>
    <xf numFmtId="3" fontId="6" fillId="0" borderId="3" xfId="0" applyNumberFormat="1" applyFont="1" applyBorder="1" applyAlignment="1">
      <alignment vertical="center" shrinkToFit="1"/>
    </xf>
    <xf numFmtId="0" fontId="16" fillId="0" borderId="7" xfId="0" applyFont="1" applyBorder="1" applyAlignment="1">
      <alignment horizontal="center" vertical="center"/>
    </xf>
    <xf numFmtId="0" fontId="16" fillId="0" borderId="59" xfId="0" applyFont="1" applyBorder="1" applyAlignment="1">
      <alignment horizontal="center" vertical="center"/>
    </xf>
    <xf numFmtId="3" fontId="6" fillId="0" borderId="36" xfId="0" applyNumberFormat="1" applyFont="1" applyBorder="1" applyAlignment="1">
      <alignment vertical="center" shrinkToFit="1"/>
    </xf>
    <xf numFmtId="0" fontId="11" fillId="0" borderId="31" xfId="0" applyFont="1" applyBorder="1" applyAlignment="1">
      <alignment horizontal="center" vertical="center" shrinkToFit="1"/>
    </xf>
    <xf numFmtId="0" fontId="16" fillId="0" borderId="31" xfId="0" applyFont="1" applyBorder="1" applyAlignment="1">
      <alignment horizontal="center" vertical="center" shrinkToFit="1"/>
    </xf>
    <xf numFmtId="0" fontId="11" fillId="0" borderId="2"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0" xfId="0" applyFont="1" applyBorder="1" applyAlignment="1">
      <alignment vertical="center" shrinkToFit="1"/>
    </xf>
    <xf numFmtId="0" fontId="16" fillId="0" borderId="15" xfId="0" applyFont="1" applyBorder="1" applyAlignment="1">
      <alignment vertical="center"/>
    </xf>
    <xf numFmtId="0" fontId="0" fillId="0" borderId="15" xfId="0" applyFont="1" applyBorder="1" applyAlignment="1">
      <alignment horizontal="right" vertical="center" shrinkToFit="1"/>
    </xf>
    <xf numFmtId="0" fontId="0" fillId="0" borderId="15" xfId="0" applyFont="1" applyBorder="1" applyAlignment="1">
      <alignment vertical="center" shrinkToFit="1"/>
    </xf>
    <xf numFmtId="0" fontId="0" fillId="0" borderId="15" xfId="0" applyFont="1" applyBorder="1" applyAlignment="1">
      <alignment vertical="center"/>
    </xf>
    <xf numFmtId="0" fontId="0" fillId="0" borderId="45" xfId="0" applyFont="1" applyBorder="1" applyAlignment="1">
      <alignment vertical="center"/>
    </xf>
    <xf numFmtId="0" fontId="16" fillId="0" borderId="42" xfId="0" applyFont="1" applyBorder="1" applyAlignment="1">
      <alignment horizontal="center" vertical="center" shrinkToFit="1"/>
    </xf>
    <xf numFmtId="0" fontId="27" fillId="0" borderId="90" xfId="1" applyBorder="1" applyAlignment="1">
      <alignment horizontal="center" vertical="center"/>
    </xf>
    <xf numFmtId="0" fontId="15" fillId="0" borderId="0" xfId="1" applyFont="1" applyBorder="1" applyAlignment="1">
      <alignment vertical="center"/>
    </xf>
    <xf numFmtId="0" fontId="0" fillId="0" borderId="0" xfId="1" applyFont="1" applyBorder="1" applyAlignment="1">
      <alignment horizontal="right"/>
    </xf>
    <xf numFmtId="0" fontId="4" fillId="0" borderId="36" xfId="0" applyFont="1" applyBorder="1" applyAlignment="1">
      <alignment vertical="center"/>
    </xf>
    <xf numFmtId="0" fontId="4" fillId="0" borderId="62" xfId="0" applyFont="1" applyBorder="1" applyAlignment="1">
      <alignment vertical="center"/>
    </xf>
    <xf numFmtId="0" fontId="5" fillId="0" borderId="1" xfId="0" applyFont="1" applyBorder="1"/>
    <xf numFmtId="0" fontId="58" fillId="0" borderId="0" xfId="0" applyFont="1" applyAlignment="1">
      <alignment horizontal="center" vertical="center"/>
    </xf>
    <xf numFmtId="0" fontId="58" fillId="0" borderId="0" xfId="0" applyFont="1" applyAlignment="1">
      <alignment vertical="center"/>
    </xf>
    <xf numFmtId="0" fontId="59" fillId="0" borderId="0" xfId="0" applyFont="1" applyAlignment="1">
      <alignment horizontal="center" vertical="center"/>
    </xf>
    <xf numFmtId="0" fontId="59" fillId="3" borderId="78" xfId="0" applyFont="1" applyFill="1" applyBorder="1" applyAlignment="1">
      <alignment horizontal="center" vertical="center"/>
    </xf>
    <xf numFmtId="0" fontId="59" fillId="3" borderId="78" xfId="0" applyFont="1" applyFill="1" applyBorder="1" applyAlignment="1">
      <alignment horizontal="center" vertical="center" wrapText="1"/>
    </xf>
    <xf numFmtId="0" fontId="59" fillId="0" borderId="0" xfId="0" applyFont="1" applyAlignment="1">
      <alignment vertical="center"/>
    </xf>
    <xf numFmtId="0" fontId="59" fillId="0" borderId="58" xfId="0" applyFont="1" applyBorder="1" applyAlignment="1">
      <alignment vertical="center"/>
    </xf>
    <xf numFmtId="0" fontId="59" fillId="0" borderId="0" xfId="0" applyFont="1" applyBorder="1" applyAlignment="1">
      <alignment horizontal="center" vertical="center"/>
    </xf>
    <xf numFmtId="0" fontId="59" fillId="0" borderId="0" xfId="0" applyFont="1" applyBorder="1" applyAlignment="1">
      <alignment vertical="center"/>
    </xf>
    <xf numFmtId="190" fontId="59" fillId="0" borderId="0" xfId="0" applyNumberFormat="1" applyFont="1" applyBorder="1" applyAlignment="1">
      <alignment vertical="center"/>
    </xf>
    <xf numFmtId="0" fontId="4" fillId="0" borderId="10" xfId="0" applyFont="1" applyBorder="1" applyAlignment="1">
      <alignment horizontal="center"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0" xfId="0" applyFont="1" applyBorder="1" applyAlignment="1">
      <alignment vertical="center"/>
    </xf>
    <xf numFmtId="0" fontId="4" fillId="0" borderId="59" xfId="0" applyFont="1" applyBorder="1" applyAlignment="1">
      <alignment vertical="center"/>
    </xf>
    <xf numFmtId="0" fontId="59" fillId="0" borderId="102" xfId="0" applyFont="1" applyBorder="1" applyAlignment="1">
      <alignment vertical="center"/>
    </xf>
    <xf numFmtId="0" fontId="59" fillId="5" borderId="0" xfId="0" applyFont="1" applyFill="1" applyAlignment="1">
      <alignment vertical="center"/>
    </xf>
    <xf numFmtId="0" fontId="59" fillId="3" borderId="61" xfId="0" applyFont="1" applyFill="1" applyBorder="1" applyAlignment="1">
      <alignment horizontal="center" vertical="center"/>
    </xf>
    <xf numFmtId="0" fontId="59" fillId="3" borderId="58" xfId="0" applyFont="1" applyFill="1" applyBorder="1" applyAlignment="1">
      <alignment horizontal="center" vertical="center"/>
    </xf>
    <xf numFmtId="0" fontId="59" fillId="3" borderId="58" xfId="0" applyFont="1" applyFill="1" applyBorder="1" applyAlignment="1">
      <alignment horizontal="center" vertical="top" wrapText="1"/>
    </xf>
    <xf numFmtId="0" fontId="59" fillId="3" borderId="61" xfId="0" applyFont="1" applyFill="1" applyBorder="1" applyAlignment="1">
      <alignment horizontal="center" wrapText="1"/>
    </xf>
    <xf numFmtId="0" fontId="58" fillId="0" borderId="0" xfId="0" applyFont="1" applyFill="1" applyBorder="1" applyAlignment="1">
      <alignment vertical="center"/>
    </xf>
    <xf numFmtId="0" fontId="59" fillId="0" borderId="0" xfId="0" applyFont="1" applyFill="1" applyBorder="1" applyAlignment="1">
      <alignment vertical="center"/>
    </xf>
    <xf numFmtId="0" fontId="59" fillId="0" borderId="78" xfId="0" applyFont="1" applyBorder="1" applyAlignment="1">
      <alignment vertical="center"/>
    </xf>
    <xf numFmtId="0" fontId="59" fillId="0" borderId="61" xfId="0" applyFont="1" applyBorder="1" applyAlignment="1">
      <alignment vertical="center"/>
    </xf>
    <xf numFmtId="190" fontId="59" fillId="0" borderId="6" xfId="0" applyNumberFormat="1" applyFont="1" applyFill="1" applyBorder="1" applyAlignment="1">
      <alignment vertical="center"/>
    </xf>
    <xf numFmtId="190" fontId="59" fillId="4" borderId="26" xfId="0" applyNumberFormat="1" applyFont="1" applyFill="1" applyBorder="1" applyAlignment="1">
      <alignment vertical="center"/>
    </xf>
    <xf numFmtId="190" fontId="59" fillId="6" borderId="9" xfId="0" applyNumberFormat="1" applyFont="1" applyFill="1" applyBorder="1" applyAlignment="1">
      <alignment vertical="center"/>
    </xf>
    <xf numFmtId="191" fontId="59" fillId="0" borderId="102" xfId="0" applyNumberFormat="1" applyFont="1" applyFill="1" applyBorder="1" applyAlignment="1">
      <alignment vertical="center"/>
    </xf>
    <xf numFmtId="191" fontId="59" fillId="4" borderId="103" xfId="0" applyNumberFormat="1" applyFont="1" applyFill="1" applyBorder="1" applyAlignment="1">
      <alignment vertical="center"/>
    </xf>
    <xf numFmtId="191" fontId="59" fillId="6" borderId="58" xfId="0" applyNumberFormat="1" applyFont="1" applyFill="1" applyBorder="1" applyAlignment="1">
      <alignment vertical="center"/>
    </xf>
    <xf numFmtId="0" fontId="61" fillId="0" borderId="0" xfId="0" applyFont="1" applyAlignment="1">
      <alignment vertical="center"/>
    </xf>
    <xf numFmtId="0" fontId="60" fillId="0" borderId="0" xfId="0" applyFont="1" applyAlignment="1">
      <alignment vertical="top"/>
    </xf>
    <xf numFmtId="0" fontId="61" fillId="0" borderId="0" xfId="0" applyFont="1" applyFill="1" applyBorder="1" applyAlignment="1">
      <alignment horizontal="right"/>
    </xf>
    <xf numFmtId="184" fontId="4" fillId="0" borderId="0" xfId="0" applyNumberFormat="1" applyFont="1" applyAlignment="1">
      <alignment vertical="center"/>
    </xf>
    <xf numFmtId="185" fontId="4" fillId="0" borderId="15" xfId="0" applyNumberFormat="1" applyFont="1" applyBorder="1" applyAlignment="1">
      <alignment vertical="center" shrinkToFit="1"/>
    </xf>
    <xf numFmtId="186" fontId="4" fillId="0" borderId="15" xfId="0" applyNumberFormat="1" applyFont="1" applyBorder="1" applyAlignment="1">
      <alignment vertical="center"/>
    </xf>
    <xf numFmtId="0" fontId="4" fillId="0" borderId="14" xfId="0" applyNumberFormat="1" applyFont="1" applyBorder="1" applyAlignment="1">
      <alignment vertical="center"/>
    </xf>
    <xf numFmtId="0" fontId="4" fillId="0" borderId="41" xfId="0" applyFont="1" applyBorder="1" applyAlignment="1">
      <alignment vertical="center"/>
    </xf>
    <xf numFmtId="0" fontId="4" fillId="0" borderId="99" xfId="0" applyFont="1" applyBorder="1" applyAlignment="1">
      <alignment vertical="center"/>
    </xf>
    <xf numFmtId="0" fontId="4" fillId="0" borderId="8" xfId="0" applyFont="1" applyBorder="1" applyAlignment="1">
      <alignment vertical="center"/>
    </xf>
    <xf numFmtId="0" fontId="4" fillId="0" borderId="100" xfId="0" applyFont="1" applyBorder="1" applyAlignment="1">
      <alignment vertical="center"/>
    </xf>
    <xf numFmtId="0" fontId="4" fillId="0" borderId="13" xfId="0" applyFont="1" applyBorder="1" applyAlignment="1">
      <alignment vertical="center"/>
    </xf>
    <xf numFmtId="0" fontId="4" fillId="0" borderId="94" xfId="0" applyFont="1" applyBorder="1" applyAlignment="1">
      <alignment vertical="center"/>
    </xf>
    <xf numFmtId="0" fontId="4" fillId="0" borderId="96" xfId="0" applyFont="1" applyBorder="1" applyAlignment="1">
      <alignment vertical="center"/>
    </xf>
    <xf numFmtId="0" fontId="4" fillId="0" borderId="70" xfId="0" applyFont="1" applyBorder="1" applyAlignment="1">
      <alignment vertical="center"/>
    </xf>
    <xf numFmtId="0" fontId="3" fillId="0" borderId="15" xfId="0" applyFont="1" applyBorder="1" applyAlignment="1">
      <alignment horizontal="center" vertical="center" shrinkToFit="1"/>
    </xf>
    <xf numFmtId="0" fontId="62" fillId="0" borderId="78" xfId="2" applyFont="1" applyBorder="1" applyAlignment="1">
      <alignment horizontal="center" vertical="center"/>
    </xf>
    <xf numFmtId="0" fontId="62" fillId="0" borderId="78" xfId="2" applyNumberFormat="1" applyFont="1" applyBorder="1" applyAlignment="1">
      <alignment horizontal="center" vertical="center" shrinkToFit="1"/>
    </xf>
    <xf numFmtId="182" fontId="62" fillId="0" borderId="78" xfId="2" applyNumberFormat="1" applyFont="1" applyBorder="1" applyAlignment="1">
      <alignment horizontal="center" vertical="center" shrinkToFit="1"/>
    </xf>
    <xf numFmtId="0" fontId="63" fillId="0" borderId="0" xfId="0" applyFont="1" applyFill="1" applyAlignment="1">
      <alignment vertical="center"/>
    </xf>
    <xf numFmtId="0" fontId="5" fillId="0" borderId="0" xfId="0" applyFont="1" applyAlignment="1">
      <alignment vertical="center"/>
    </xf>
    <xf numFmtId="0" fontId="4" fillId="0" borderId="21" xfId="0" applyFont="1" applyBorder="1" applyAlignment="1">
      <alignment vertical="center"/>
    </xf>
    <xf numFmtId="0" fontId="4" fillId="0" borderId="0" xfId="0" applyFont="1" applyBorder="1" applyAlignment="1">
      <alignment vertical="center"/>
    </xf>
    <xf numFmtId="0" fontId="44" fillId="0" borderId="15" xfId="0" applyFont="1" applyBorder="1" applyAlignment="1">
      <alignment vertical="center" shrinkToFit="1"/>
    </xf>
    <xf numFmtId="0" fontId="6" fillId="0" borderId="15" xfId="0" applyFont="1" applyBorder="1" applyAlignment="1">
      <alignment horizontal="center" vertical="center"/>
    </xf>
    <xf numFmtId="0" fontId="3" fillId="0" borderId="0" xfId="0" applyFont="1"/>
    <xf numFmtId="0" fontId="3" fillId="0" borderId="0" xfId="0" applyFont="1" applyAlignment="1">
      <alignment vertical="center"/>
    </xf>
    <xf numFmtId="0" fontId="3" fillId="0" borderId="0" xfId="0" applyFont="1" applyAlignment="1">
      <alignment horizontal="center" vertical="center"/>
    </xf>
    <xf numFmtId="0" fontId="64" fillId="0" borderId="0" xfId="0" applyFont="1" applyAlignment="1">
      <alignment horizontal="center" vertical="center"/>
    </xf>
    <xf numFmtId="0" fontId="3" fillId="0" borderId="0" xfId="0" applyFont="1" applyBorder="1" applyAlignment="1">
      <alignment horizontal="center" vertical="center"/>
    </xf>
    <xf numFmtId="0" fontId="11" fillId="0" borderId="15" xfId="0" applyFont="1" applyBorder="1" applyAlignment="1">
      <alignment horizontal="right" vertical="center"/>
    </xf>
    <xf numFmtId="0" fontId="6" fillId="0" borderId="1" xfId="0" applyFont="1" applyBorder="1" applyAlignment="1">
      <alignment horizontal="center" vertical="center"/>
    </xf>
    <xf numFmtId="0" fontId="44" fillId="0" borderId="3" xfId="0" applyFont="1" applyBorder="1" applyAlignment="1">
      <alignment vertical="center" shrinkToFit="1"/>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7" fillId="0" borderId="0" xfId="0" applyFont="1"/>
    <xf numFmtId="0" fontId="67" fillId="0" borderId="0" xfId="0" applyFont="1" applyAlignment="1">
      <alignment vertical="center"/>
    </xf>
    <xf numFmtId="0" fontId="6" fillId="0" borderId="104" xfId="0" applyFont="1" applyBorder="1" applyAlignment="1">
      <alignment vertical="center"/>
    </xf>
    <xf numFmtId="0" fontId="20" fillId="0" borderId="0" xfId="0" applyFont="1" applyFill="1" applyBorder="1" applyAlignment="1">
      <alignment horizontal="left" vertical="top"/>
    </xf>
    <xf numFmtId="0" fontId="49" fillId="0" borderId="0" xfId="0" applyFont="1" applyAlignment="1">
      <alignment vertical="top"/>
    </xf>
    <xf numFmtId="0" fontId="68" fillId="0" borderId="0" xfId="0" applyFont="1" applyAlignment="1">
      <alignment horizontal="left" vertical="center"/>
    </xf>
    <xf numFmtId="0" fontId="0" fillId="0" borderId="0" xfId="0" applyFont="1" applyAlignment="1">
      <alignment vertical="top"/>
    </xf>
    <xf numFmtId="0" fontId="49" fillId="0" borderId="0" xfId="0" applyFont="1" applyAlignment="1">
      <alignment vertical="top" wrapText="1"/>
    </xf>
    <xf numFmtId="0" fontId="19" fillId="0" borderId="0" xfId="0" applyFont="1" applyAlignment="1">
      <alignment horizontal="left" vertical="center"/>
    </xf>
    <xf numFmtId="0" fontId="69" fillId="0" borderId="0" xfId="0" applyFont="1"/>
    <xf numFmtId="0" fontId="4" fillId="0" borderId="15" xfId="0" applyFont="1" applyBorder="1" applyAlignment="1">
      <alignment vertical="center" wrapText="1"/>
    </xf>
    <xf numFmtId="0" fontId="4" fillId="0" borderId="16" xfId="0" applyFont="1" applyBorder="1" applyAlignment="1">
      <alignment vertical="center" wrapText="1"/>
    </xf>
    <xf numFmtId="0" fontId="70" fillId="0" borderId="15" xfId="0" applyFont="1" applyBorder="1" applyAlignment="1">
      <alignment horizontal="center" vertical="center"/>
    </xf>
    <xf numFmtId="0" fontId="5" fillId="0" borderId="0" xfId="0" applyFont="1" applyAlignment="1">
      <alignment vertical="top"/>
    </xf>
    <xf numFmtId="0" fontId="67" fillId="0" borderId="0" xfId="0" applyFont="1" applyBorder="1"/>
    <xf numFmtId="0" fontId="67" fillId="0" borderId="0" xfId="0" applyFont="1" applyBorder="1" applyAlignment="1">
      <alignment vertical="center"/>
    </xf>
    <xf numFmtId="0" fontId="67" fillId="0" borderId="0" xfId="0" applyFont="1" applyBorder="1" applyAlignment="1">
      <alignment horizontal="center" vertical="top"/>
    </xf>
    <xf numFmtId="0" fontId="71" fillId="0" borderId="0" xfId="0" applyFont="1" applyBorder="1"/>
    <xf numFmtId="0" fontId="67" fillId="0" borderId="0" xfId="0" applyFont="1" applyBorder="1" applyAlignment="1">
      <alignment horizontal="center" vertical="center"/>
    </xf>
    <xf numFmtId="0" fontId="72" fillId="0" borderId="0" xfId="0" applyFont="1"/>
    <xf numFmtId="0" fontId="72" fillId="0" borderId="0" xfId="0" applyFont="1" applyBorder="1"/>
    <xf numFmtId="0" fontId="65" fillId="0" borderId="0" xfId="0" applyFont="1" applyBorder="1" applyAlignment="1">
      <alignment horizontal="center" vertical="center"/>
    </xf>
    <xf numFmtId="0" fontId="72" fillId="0" borderId="0" xfId="0" applyFont="1" applyBorder="1" applyAlignment="1">
      <alignment vertical="center"/>
    </xf>
    <xf numFmtId="0" fontId="72" fillId="0" borderId="0" xfId="0" applyFont="1" applyBorder="1" applyAlignment="1">
      <alignment horizontal="center" vertical="top"/>
    </xf>
    <xf numFmtId="0" fontId="73" fillId="0" borderId="0" xfId="0" applyFont="1" applyAlignment="1">
      <alignment horizontal="center" vertical="center"/>
    </xf>
    <xf numFmtId="0" fontId="74" fillId="0" borderId="0" xfId="0" applyFont="1" applyBorder="1"/>
    <xf numFmtId="0" fontId="72" fillId="0" borderId="0" xfId="0" applyFont="1" applyBorder="1" applyAlignment="1">
      <alignment horizontal="center" vertical="center"/>
    </xf>
    <xf numFmtId="0" fontId="72" fillId="0" borderId="0" xfId="0" applyFont="1" applyAlignment="1">
      <alignment vertical="center"/>
    </xf>
    <xf numFmtId="0" fontId="5" fillId="0" borderId="0" xfId="0" applyFont="1" applyAlignment="1">
      <alignment vertical="center"/>
    </xf>
    <xf numFmtId="0" fontId="11" fillId="0" borderId="38" xfId="0" applyFont="1" applyBorder="1" applyAlignment="1">
      <alignment horizontal="center" vertical="center" shrinkToFit="1"/>
    </xf>
    <xf numFmtId="0" fontId="76" fillId="0" borderId="0" xfId="0" applyFont="1" applyAlignment="1">
      <alignment horizontal="centerContinuous" vertical="center"/>
    </xf>
    <xf numFmtId="0" fontId="68" fillId="0" borderId="0" xfId="0" applyFont="1" applyAlignment="1">
      <alignment horizontal="centerContinuous" vertical="center"/>
    </xf>
    <xf numFmtId="0" fontId="77" fillId="0" borderId="0" xfId="0" applyFont="1" applyAlignment="1">
      <alignment horizontal="center" vertical="center"/>
    </xf>
    <xf numFmtId="1" fontId="6" fillId="0" borderId="15" xfId="0" applyNumberFormat="1" applyFont="1" applyBorder="1" applyAlignment="1">
      <alignment vertical="center" shrinkToFit="1"/>
    </xf>
    <xf numFmtId="0" fontId="59" fillId="3" borderId="61" xfId="0" applyFont="1" applyFill="1" applyBorder="1" applyAlignment="1">
      <alignment horizontal="center" vertical="center"/>
    </xf>
    <xf numFmtId="0" fontId="59" fillId="3" borderId="58" xfId="0" applyFont="1" applyFill="1" applyBorder="1" applyAlignment="1">
      <alignment horizontal="center" vertical="center"/>
    </xf>
    <xf numFmtId="0" fontId="59" fillId="3" borderId="9" xfId="0" applyFont="1" applyFill="1" applyBorder="1" applyAlignment="1">
      <alignment horizontal="center" vertical="center"/>
    </xf>
    <xf numFmtId="0" fontId="11" fillId="0" borderId="39" xfId="0" applyFont="1" applyBorder="1" applyAlignment="1">
      <alignment vertical="center"/>
    </xf>
    <xf numFmtId="0" fontId="32" fillId="0" borderId="15" xfId="0" applyFont="1" applyBorder="1" applyAlignment="1">
      <alignment horizontal="center" vertical="center" wrapText="1"/>
    </xf>
    <xf numFmtId="0" fontId="80" fillId="0" borderId="78" xfId="0" applyFont="1" applyBorder="1" applyAlignment="1">
      <alignment horizontal="center" vertical="center"/>
    </xf>
    <xf numFmtId="191" fontId="59" fillId="0" borderId="58" xfId="0" applyNumberFormat="1" applyFont="1" applyFill="1" applyBorder="1" applyAlignment="1">
      <alignment vertical="center"/>
    </xf>
    <xf numFmtId="191" fontId="59" fillId="0" borderId="103" xfId="0" applyNumberFormat="1" applyFont="1" applyFill="1" applyBorder="1" applyAlignment="1">
      <alignment vertical="center"/>
    </xf>
    <xf numFmtId="0" fontId="80" fillId="0" borderId="58" xfId="0" applyFont="1" applyBorder="1" applyAlignment="1">
      <alignment horizontal="center" vertical="center"/>
    </xf>
    <xf numFmtId="190" fontId="59" fillId="5" borderId="9" xfId="0" applyNumberFormat="1" applyFont="1" applyFill="1" applyBorder="1" applyAlignment="1">
      <alignment vertical="center"/>
    </xf>
    <xf numFmtId="0" fontId="16" fillId="0" borderId="27" xfId="0" applyFont="1" applyBorder="1" applyAlignment="1">
      <alignment horizontal="center" vertical="center" shrinkToFit="1"/>
    </xf>
    <xf numFmtId="0" fontId="0" fillId="0" borderId="15" xfId="0" applyFont="1" applyBorder="1" applyAlignment="1">
      <alignment horizontal="center" vertical="center"/>
    </xf>
    <xf numFmtId="0" fontId="0" fillId="0" borderId="15" xfId="0" applyFont="1" applyBorder="1" applyAlignment="1">
      <alignment horizontal="center" vertical="center" shrinkToFit="1"/>
    </xf>
    <xf numFmtId="0" fontId="16" fillId="0" borderId="31" xfId="0" applyFont="1" applyBorder="1" applyAlignment="1">
      <alignment vertical="center"/>
    </xf>
    <xf numFmtId="0" fontId="16" fillId="0" borderId="31" xfId="0" applyFont="1" applyBorder="1" applyAlignment="1">
      <alignment horizontal="center" vertical="center"/>
    </xf>
    <xf numFmtId="0" fontId="16" fillId="0" borderId="31" xfId="0" quotePrefix="1" applyFont="1" applyBorder="1" applyAlignment="1">
      <alignment horizontal="center" vertical="center"/>
    </xf>
    <xf numFmtId="195" fontId="16" fillId="0" borderId="31" xfId="0" quotePrefix="1" applyNumberFormat="1" applyFont="1" applyBorder="1" applyAlignment="1">
      <alignment horizontal="right" vertical="center"/>
    </xf>
    <xf numFmtId="0" fontId="79" fillId="0" borderId="31" xfId="0" applyFont="1" applyBorder="1" applyAlignment="1">
      <alignment vertical="center" shrinkToFit="1"/>
    </xf>
    <xf numFmtId="0" fontId="16" fillId="0" borderId="32" xfId="0" applyFont="1" applyBorder="1" applyAlignment="1">
      <alignment vertical="center"/>
    </xf>
    <xf numFmtId="0" fontId="59" fillId="3" borderId="61" xfId="0" applyFont="1" applyFill="1" applyBorder="1" applyAlignment="1">
      <alignment horizontal="center" vertical="center"/>
    </xf>
    <xf numFmtId="0" fontId="59" fillId="3" borderId="58" xfId="0" applyFont="1" applyFill="1" applyBorder="1" applyAlignment="1">
      <alignment horizontal="center" vertical="center"/>
    </xf>
    <xf numFmtId="0" fontId="81" fillId="0" borderId="0" xfId="0" applyFont="1" applyAlignment="1">
      <alignment vertical="center"/>
    </xf>
    <xf numFmtId="0" fontId="76" fillId="0" borderId="0" xfId="0" applyFont="1" applyBorder="1" applyAlignment="1">
      <alignment vertical="center"/>
    </xf>
    <xf numFmtId="2" fontId="59" fillId="0" borderId="11" xfId="0" applyNumberFormat="1" applyFont="1" applyBorder="1" applyAlignment="1">
      <alignment horizontal="center" vertical="center" wrapText="1"/>
    </xf>
    <xf numFmtId="190" fontId="59" fillId="0" borderId="58" xfId="0" applyNumberFormat="1" applyFont="1" applyFill="1" applyBorder="1" applyAlignment="1">
      <alignment vertical="center"/>
    </xf>
    <xf numFmtId="2" fontId="83" fillId="0" borderId="3" xfId="0" applyNumberFormat="1" applyFont="1" applyBorder="1" applyAlignment="1">
      <alignment horizontal="center" vertical="center" wrapText="1"/>
    </xf>
    <xf numFmtId="191" fontId="59" fillId="0" borderId="9" xfId="0" applyNumberFormat="1" applyFont="1" applyFill="1" applyBorder="1" applyAlignment="1">
      <alignment vertical="center"/>
    </xf>
    <xf numFmtId="0" fontId="85" fillId="0" borderId="0" xfId="0" applyFont="1" applyBorder="1" applyAlignment="1">
      <alignment horizontal="left" vertical="center"/>
    </xf>
    <xf numFmtId="0" fontId="59" fillId="3" borderId="61" xfId="0" applyFont="1" applyFill="1" applyBorder="1" applyAlignment="1">
      <alignment horizontal="center" vertical="center"/>
    </xf>
    <xf numFmtId="0" fontId="59" fillId="3" borderId="9" xfId="0" applyFont="1" applyFill="1" applyBorder="1" applyAlignment="1">
      <alignment horizontal="center" vertical="center"/>
    </xf>
    <xf numFmtId="0" fontId="59" fillId="3" borderId="61" xfId="0" applyFont="1" applyFill="1" applyBorder="1" applyAlignment="1">
      <alignment horizontal="center"/>
    </xf>
    <xf numFmtId="0" fontId="59" fillId="3" borderId="61" xfId="0" applyFont="1" applyFill="1" applyBorder="1" applyAlignment="1">
      <alignment horizontal="center" vertical="center" wrapText="1"/>
    </xf>
    <xf numFmtId="0" fontId="59" fillId="3" borderId="61" xfId="0" applyFont="1" applyFill="1" applyBorder="1" applyAlignment="1">
      <alignment horizontal="center" vertical="center"/>
    </xf>
    <xf numFmtId="0" fontId="59" fillId="3" borderId="9" xfId="0" applyFont="1" applyFill="1" applyBorder="1" applyAlignment="1">
      <alignment horizontal="center" vertical="center"/>
    </xf>
    <xf numFmtId="0" fontId="44" fillId="0" borderId="15" xfId="0" applyFont="1" applyBorder="1" applyAlignment="1">
      <alignment horizontal="center" vertical="center" shrinkToFit="1"/>
    </xf>
    <xf numFmtId="0" fontId="11" fillId="0" borderId="15" xfId="0" applyFont="1" applyBorder="1" applyAlignment="1">
      <alignment horizontal="center" vertical="center"/>
    </xf>
    <xf numFmtId="0" fontId="4" fillId="0" borderId="2" xfId="0" applyFont="1" applyBorder="1" applyAlignment="1">
      <alignment horizontal="center" vertical="center"/>
    </xf>
    <xf numFmtId="0" fontId="6" fillId="0" borderId="2" xfId="0" applyFont="1" applyBorder="1" applyAlignment="1">
      <alignment horizontal="center" vertical="center"/>
    </xf>
    <xf numFmtId="0" fontId="4" fillId="0" borderId="10" xfId="0" applyFont="1" applyBorder="1" applyAlignment="1">
      <alignment horizontal="left" vertical="center"/>
    </xf>
    <xf numFmtId="0" fontId="4" fillId="0" borderId="2" xfId="0" applyFont="1" applyBorder="1" applyAlignment="1">
      <alignment vertical="center"/>
    </xf>
    <xf numFmtId="0" fontId="66" fillId="7" borderId="15" xfId="0" applyFont="1" applyFill="1" applyBorder="1" applyAlignment="1">
      <alignment horizontal="center" vertical="center"/>
    </xf>
    <xf numFmtId="0" fontId="44" fillId="7" borderId="15" xfId="0" applyFont="1" applyFill="1" applyBorder="1" applyAlignment="1">
      <alignment vertical="center"/>
    </xf>
    <xf numFmtId="0" fontId="11" fillId="7" borderId="15" xfId="0" applyFont="1" applyFill="1" applyBorder="1" applyAlignment="1">
      <alignment vertical="center"/>
    </xf>
    <xf numFmtId="190" fontId="83" fillId="0" borderId="61" xfId="0" applyNumberFormat="1" applyFont="1" applyFill="1" applyBorder="1" applyAlignment="1" applyProtection="1">
      <alignment horizontal="center" vertical="center"/>
      <protection locked="0"/>
    </xf>
    <xf numFmtId="190" fontId="59" fillId="0" borderId="58" xfId="0" applyNumberFormat="1" applyFont="1" applyFill="1" applyBorder="1" applyAlignment="1" applyProtection="1">
      <alignment horizontal="center" vertical="center"/>
      <protection locked="0"/>
    </xf>
    <xf numFmtId="190" fontId="59" fillId="0" borderId="26" xfId="0" applyNumberFormat="1" applyFont="1" applyFill="1" applyBorder="1" applyAlignment="1" applyProtection="1">
      <alignment vertical="center"/>
      <protection locked="0"/>
    </xf>
    <xf numFmtId="190" fontId="59" fillId="0" borderId="9" xfId="0" applyNumberFormat="1" applyFont="1" applyFill="1" applyBorder="1" applyAlignment="1" applyProtection="1">
      <alignment vertical="center"/>
      <protection locked="0"/>
    </xf>
    <xf numFmtId="190" fontId="59" fillId="0" borderId="103" xfId="0" applyNumberFormat="1" applyFont="1" applyFill="1" applyBorder="1" applyAlignment="1" applyProtection="1">
      <alignment vertical="center"/>
      <protection locked="0"/>
    </xf>
    <xf numFmtId="190" fontId="59" fillId="0" borderId="58" xfId="0" applyNumberFormat="1" applyFont="1" applyFill="1" applyBorder="1" applyAlignment="1" applyProtection="1">
      <alignment vertical="center"/>
      <protection locked="0"/>
    </xf>
    <xf numFmtId="0" fontId="66" fillId="0" borderId="15" xfId="0" applyFont="1" applyBorder="1" applyAlignment="1" applyProtection="1">
      <alignment horizontal="center" vertical="center"/>
    </xf>
    <xf numFmtId="0" fontId="57" fillId="0" borderId="0" xfId="0" applyFont="1" applyAlignment="1">
      <alignment horizontal="center" vertical="center"/>
    </xf>
    <xf numFmtId="0" fontId="14" fillId="0" borderId="9" xfId="0" applyFont="1" applyBorder="1" applyAlignment="1">
      <alignment horizontal="center" vertical="center" shrinkToFit="1"/>
    </xf>
    <xf numFmtId="0" fontId="14" fillId="0" borderId="10"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27"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66" xfId="0" applyFont="1" applyBorder="1" applyAlignment="1">
      <alignment horizontal="center" vertical="center" shrinkToFit="1"/>
    </xf>
    <xf numFmtId="0" fontId="16" fillId="0" borderId="2" xfId="0" applyFont="1" applyFill="1" applyBorder="1" applyAlignment="1">
      <alignment horizontal="right" vertical="center" shrinkToFit="1"/>
    </xf>
    <xf numFmtId="0" fontId="16" fillId="0" borderId="27" xfId="0" applyFont="1" applyFill="1" applyBorder="1" applyAlignment="1">
      <alignment horizontal="right" vertical="center" shrinkToFit="1"/>
    </xf>
    <xf numFmtId="0" fontId="16" fillId="0" borderId="36" xfId="0" applyFont="1" applyBorder="1" applyAlignment="1">
      <alignment horizontal="center" vertical="center" shrinkToFit="1"/>
    </xf>
    <xf numFmtId="0" fontId="16" fillId="0" borderId="44" xfId="0" applyFont="1" applyBorder="1" applyAlignment="1">
      <alignment horizontal="left" vertical="center"/>
    </xf>
    <xf numFmtId="0" fontId="16" fillId="0" borderId="16" xfId="0" applyFont="1" applyBorder="1" applyAlignment="1">
      <alignment horizontal="left" vertical="center"/>
    </xf>
    <xf numFmtId="0" fontId="0" fillId="0" borderId="2" xfId="0" applyFont="1" applyBorder="1" applyAlignment="1">
      <alignment horizontal="center" vertical="center"/>
    </xf>
    <xf numFmtId="0" fontId="0" fillId="0" borderId="15" xfId="0" applyFont="1" applyBorder="1" applyAlignment="1">
      <alignment horizontal="center" vertical="center"/>
    </xf>
    <xf numFmtId="0" fontId="0" fillId="0" borderId="15" xfId="0" applyFont="1" applyBorder="1" applyAlignment="1">
      <alignment horizontal="center" vertical="center" shrinkToFit="1"/>
    </xf>
    <xf numFmtId="0" fontId="0" fillId="0" borderId="2" xfId="0" applyFont="1" applyBorder="1" applyAlignment="1">
      <alignment horizontal="center" vertical="center" shrinkToFit="1"/>
    </xf>
    <xf numFmtId="0" fontId="16" fillId="0" borderId="33" xfId="0" applyFont="1" applyBorder="1" applyAlignment="1">
      <alignment horizontal="left" vertical="center"/>
    </xf>
    <xf numFmtId="0" fontId="16" fillId="0" borderId="3" xfId="0" applyFont="1" applyBorder="1" applyAlignment="1">
      <alignment horizontal="left" vertical="center"/>
    </xf>
    <xf numFmtId="0" fontId="16" fillId="0" borderId="41" xfId="0" applyFont="1" applyBorder="1" applyAlignment="1">
      <alignment horizontal="left" vertical="center"/>
    </xf>
    <xf numFmtId="0" fontId="16" fillId="0" borderId="67" xfId="0" applyFont="1" applyBorder="1" applyAlignment="1">
      <alignment horizontal="left" vertical="center"/>
    </xf>
    <xf numFmtId="0" fontId="16" fillId="0" borderId="76"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11" fillId="0" borderId="74" xfId="0" applyFont="1" applyBorder="1" applyAlignment="1">
      <alignment horizontal="center" vertical="center" shrinkToFit="1"/>
    </xf>
    <xf numFmtId="0" fontId="11" fillId="0" borderId="38" xfId="0" applyFont="1" applyBorder="1" applyAlignment="1">
      <alignment horizontal="center" vertical="center" shrinkToFit="1"/>
    </xf>
    <xf numFmtId="0" fontId="17" fillId="0" borderId="38" xfId="0" applyFont="1" applyBorder="1" applyAlignment="1">
      <alignment horizontal="center" vertical="center"/>
    </xf>
    <xf numFmtId="0" fontId="16" fillId="0" borderId="68" xfId="0" applyFont="1" applyFill="1" applyBorder="1" applyAlignment="1">
      <alignment horizontal="left" vertical="center" shrinkToFit="1"/>
    </xf>
    <xf numFmtId="0" fontId="16" fillId="0" borderId="53" xfId="0" applyFont="1" applyFill="1" applyBorder="1" applyAlignment="1">
      <alignment horizontal="left" vertical="center" shrinkToFit="1"/>
    </xf>
    <xf numFmtId="0" fontId="0" fillId="0" borderId="30" xfId="0" applyFont="1" applyBorder="1" applyAlignment="1">
      <alignment horizontal="center" vertical="center" shrinkToFit="1"/>
    </xf>
    <xf numFmtId="0" fontId="0" fillId="0" borderId="9" xfId="0" applyFont="1" applyBorder="1" applyAlignment="1">
      <alignment horizontal="center" vertical="center" shrinkToFit="1"/>
    </xf>
    <xf numFmtId="0" fontId="16" fillId="0" borderId="31" xfId="0" applyFont="1" applyBorder="1" applyAlignment="1">
      <alignment vertical="center"/>
    </xf>
    <xf numFmtId="0" fontId="16" fillId="0" borderId="31" xfId="0" applyFont="1" applyBorder="1" applyAlignment="1"/>
    <xf numFmtId="0" fontId="16" fillId="0" borderId="10" xfId="0" applyFont="1" applyBorder="1" applyAlignment="1">
      <alignment vertical="center"/>
    </xf>
    <xf numFmtId="0" fontId="16" fillId="0" borderId="10" xfId="0" applyFont="1" applyBorder="1" applyAlignment="1"/>
    <xf numFmtId="0" fontId="16" fillId="0" borderId="75" xfId="0" applyFont="1" applyFill="1" applyBorder="1" applyAlignment="1">
      <alignment horizontal="left" vertical="center" shrinkToFit="1"/>
    </xf>
    <xf numFmtId="0" fontId="16" fillId="0" borderId="11" xfId="0" applyFont="1" applyFill="1" applyBorder="1" applyAlignment="1">
      <alignment horizontal="left" vertical="center" shrinkToFit="1"/>
    </xf>
    <xf numFmtId="0" fontId="16" fillId="0" borderId="10" xfId="0" applyFont="1" applyBorder="1" applyAlignment="1">
      <alignment horizontal="left" vertical="center" shrinkToFit="1"/>
    </xf>
    <xf numFmtId="0" fontId="16" fillId="0" borderId="62" xfId="0" applyFont="1" applyBorder="1" applyAlignment="1">
      <alignment horizontal="left" vertical="center" shrinkToFit="1"/>
    </xf>
    <xf numFmtId="0" fontId="11" fillId="0" borderId="71" xfId="0" applyFont="1" applyBorder="1" applyAlignment="1">
      <alignment horizontal="center" vertical="center" shrinkToFit="1"/>
    </xf>
    <xf numFmtId="0" fontId="11" fillId="0" borderId="24" xfId="0" applyFont="1" applyBorder="1" applyAlignment="1">
      <alignment horizontal="center" vertical="center" shrinkToFit="1"/>
    </xf>
    <xf numFmtId="0" fontId="17" fillId="0" borderId="24" xfId="0" applyFont="1" applyBorder="1" applyAlignment="1">
      <alignment horizontal="center" vertical="center"/>
    </xf>
    <xf numFmtId="0" fontId="11" fillId="0" borderId="35" xfId="0" applyFont="1" applyBorder="1" applyAlignment="1">
      <alignment horizontal="left" vertical="center"/>
    </xf>
    <xf numFmtId="0" fontId="11" fillId="0" borderId="0" xfId="0" applyFont="1" applyBorder="1" applyAlignment="1">
      <alignment horizontal="left" vertical="center"/>
    </xf>
    <xf numFmtId="0" fontId="11" fillId="0" borderId="35" xfId="0" applyFont="1" applyBorder="1" applyAlignment="1">
      <alignment horizontal="center" vertical="center"/>
    </xf>
    <xf numFmtId="0" fontId="11" fillId="0" borderId="0" xfId="0" applyFont="1" applyBorder="1" applyAlignment="1">
      <alignment horizontal="center" vertical="center"/>
    </xf>
    <xf numFmtId="0" fontId="17" fillId="0" borderId="0" xfId="0" applyFont="1" applyBorder="1" applyAlignment="1">
      <alignment horizontal="center" vertical="center" shrinkToFit="1"/>
    </xf>
    <xf numFmtId="0" fontId="17" fillId="0" borderId="59" xfId="0" applyFont="1" applyBorder="1" applyAlignment="1">
      <alignment horizontal="center" vertical="center" shrinkToFit="1"/>
    </xf>
    <xf numFmtId="0" fontId="17" fillId="0" borderId="21" xfId="0" applyFont="1" applyBorder="1" applyAlignment="1">
      <alignment horizontal="center" vertical="center" shrinkToFit="1"/>
    </xf>
    <xf numFmtId="0" fontId="17" fillId="0" borderId="70" xfId="0" applyFont="1" applyBorder="1" applyAlignment="1">
      <alignment horizontal="center" vertical="center" shrinkToFit="1"/>
    </xf>
    <xf numFmtId="0" fontId="44" fillId="0" borderId="51" xfId="0" applyFont="1" applyBorder="1" applyAlignment="1">
      <alignment horizontal="center" vertical="center"/>
    </xf>
    <xf numFmtId="0" fontId="44" fillId="0" borderId="57" xfId="0" applyFont="1" applyBorder="1" applyAlignment="1">
      <alignment horizontal="center" vertical="center"/>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xf numFmtId="0" fontId="11" fillId="0" borderId="68" xfId="0" applyFont="1" applyBorder="1" applyAlignment="1">
      <alignment horizontal="left" vertical="center"/>
    </xf>
    <xf numFmtId="0" fontId="11" fillId="0" borderId="31" xfId="0" applyFont="1" applyBorder="1" applyAlignment="1">
      <alignment horizontal="left" vertical="center"/>
    </xf>
    <xf numFmtId="0" fontId="17" fillId="0" borderId="35" xfId="0" applyFont="1" applyBorder="1" applyAlignment="1">
      <alignment horizontal="center" vertical="center"/>
    </xf>
    <xf numFmtId="0" fontId="17" fillId="0" borderId="0" xfId="0" applyFont="1" applyBorder="1" applyAlignment="1">
      <alignment horizontal="center" vertical="center"/>
    </xf>
    <xf numFmtId="0" fontId="17" fillId="0" borderId="59" xfId="0" applyFont="1" applyBorder="1" applyAlignment="1">
      <alignment horizontal="center" vertical="center"/>
    </xf>
    <xf numFmtId="0" fontId="17" fillId="0" borderId="69" xfId="0" applyFont="1" applyBorder="1" applyAlignment="1">
      <alignment horizontal="center" vertical="center"/>
    </xf>
    <xf numFmtId="0" fontId="17" fillId="0" borderId="21" xfId="0" applyFont="1" applyBorder="1" applyAlignment="1">
      <alignment horizontal="center" vertical="center"/>
    </xf>
    <xf numFmtId="0" fontId="17" fillId="0" borderId="70" xfId="0" applyFont="1" applyBorder="1" applyAlignment="1">
      <alignment horizontal="center" vertical="center"/>
    </xf>
    <xf numFmtId="0" fontId="44" fillId="0" borderId="60" xfId="0" applyFont="1" applyBorder="1" applyAlignment="1">
      <alignment horizontal="center"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44" fillId="0" borderId="48" xfId="0" applyFont="1" applyBorder="1" applyAlignment="1">
      <alignment horizontal="center" vertical="center"/>
    </xf>
    <xf numFmtId="0" fontId="44" fillId="0" borderId="63" xfId="0" applyFont="1" applyBorder="1" applyAlignment="1">
      <alignment horizontal="center" vertical="center"/>
    </xf>
    <xf numFmtId="0" fontId="44" fillId="0" borderId="64" xfId="0" applyFont="1" applyBorder="1" applyAlignment="1">
      <alignment horizontal="center" vertical="center"/>
    </xf>
    <xf numFmtId="0" fontId="31" fillId="0" borderId="29" xfId="0" applyFont="1" applyBorder="1" applyAlignment="1">
      <alignment horizontal="center" vertical="center"/>
    </xf>
    <xf numFmtId="0" fontId="31" fillId="0" borderId="40" xfId="0" applyFont="1" applyBorder="1" applyAlignment="1">
      <alignment horizontal="center" vertical="center"/>
    </xf>
    <xf numFmtId="0" fontId="31" fillId="0" borderId="48" xfId="0" applyFont="1" applyBorder="1" applyAlignment="1">
      <alignment horizontal="center" vertical="center"/>
    </xf>
    <xf numFmtId="0" fontId="31" fillId="0" borderId="63" xfId="0" applyFont="1" applyBorder="1" applyAlignment="1">
      <alignment horizontal="center" vertical="center"/>
    </xf>
    <xf numFmtId="0" fontId="14" fillId="0" borderId="15" xfId="0" applyFont="1" applyBorder="1" applyAlignment="1">
      <alignment horizontal="center" vertical="center"/>
    </xf>
    <xf numFmtId="189" fontId="44" fillId="0" borderId="24" xfId="0" applyNumberFormat="1" applyFont="1" applyBorder="1" applyAlignment="1">
      <alignment horizontal="right" vertical="center" shrinkToFit="1"/>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44" fillId="0" borderId="56" xfId="0" applyFont="1" applyBorder="1" applyAlignment="1">
      <alignment horizontal="center" vertical="center"/>
    </xf>
    <xf numFmtId="0" fontId="44" fillId="0" borderId="29" xfId="0" applyFont="1" applyBorder="1" applyAlignment="1">
      <alignment horizontal="center" vertical="center"/>
    </xf>
    <xf numFmtId="0" fontId="44" fillId="0" borderId="40" xfId="0" applyFont="1" applyBorder="1" applyAlignment="1">
      <alignment horizontal="center" vertical="center"/>
    </xf>
    <xf numFmtId="0" fontId="44" fillId="0" borderId="35" xfId="0" applyFont="1" applyBorder="1" applyAlignment="1">
      <alignment horizontal="center" vertical="center" wrapText="1"/>
    </xf>
    <xf numFmtId="0" fontId="44" fillId="0" borderId="7" xfId="0" applyFont="1" applyBorder="1" applyAlignment="1">
      <alignment horizontal="center" vertical="center" wrapText="1"/>
    </xf>
    <xf numFmtId="3" fontId="6" fillId="0" borderId="1" xfId="0" applyNumberFormat="1" applyFont="1" applyBorder="1" applyAlignment="1">
      <alignment horizontal="right" vertical="center" shrinkToFit="1"/>
    </xf>
    <xf numFmtId="3" fontId="6" fillId="0" borderId="2" xfId="0" applyNumberFormat="1" applyFont="1" applyBorder="1" applyAlignment="1">
      <alignment horizontal="right" vertical="center" shrinkToFit="1"/>
    </xf>
    <xf numFmtId="3" fontId="6" fillId="0" borderId="9" xfId="0" applyNumberFormat="1" applyFont="1" applyBorder="1" applyAlignment="1">
      <alignment horizontal="right" vertical="center" shrinkToFit="1"/>
    </xf>
    <xf numFmtId="3" fontId="6" fillId="0" borderId="10" xfId="0" applyNumberFormat="1" applyFont="1" applyBorder="1" applyAlignment="1">
      <alignment horizontal="right" vertical="center" shrinkToFit="1"/>
    </xf>
    <xf numFmtId="0" fontId="31"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49" xfId="0" applyFont="1" applyBorder="1" applyAlignment="1">
      <alignment horizontal="center" vertical="center"/>
    </xf>
    <xf numFmtId="0" fontId="44" fillId="0" borderId="50" xfId="0" applyFont="1" applyBorder="1" applyAlignment="1">
      <alignment horizontal="center" vertical="center" shrinkToFit="1"/>
    </xf>
    <xf numFmtId="0" fontId="44" fillId="0" borderId="48" xfId="0" applyFont="1" applyBorder="1" applyAlignment="1">
      <alignment horizontal="center" vertical="center" shrinkToFit="1"/>
    </xf>
    <xf numFmtId="0" fontId="32" fillId="0" borderId="48" xfId="0" applyFont="1" applyBorder="1" applyAlignment="1">
      <alignment horizontal="center" vertical="center"/>
    </xf>
    <xf numFmtId="0" fontId="44" fillId="0" borderId="52" xfId="0" applyFont="1" applyBorder="1" applyAlignment="1">
      <alignment horizontal="center" vertical="center"/>
    </xf>
    <xf numFmtId="0" fontId="44" fillId="0" borderId="58" xfId="0" applyFont="1" applyBorder="1" applyAlignment="1">
      <alignment horizontal="center" vertical="center"/>
    </xf>
    <xf numFmtId="0" fontId="44" fillId="0" borderId="30" xfId="0" applyFont="1" applyBorder="1" applyAlignment="1">
      <alignment horizontal="center" vertical="center"/>
    </xf>
    <xf numFmtId="0" fontId="44" fillId="0" borderId="31" xfId="0" applyFont="1" applyBorder="1" applyAlignment="1">
      <alignment horizontal="center" vertical="center"/>
    </xf>
    <xf numFmtId="0" fontId="44" fillId="0" borderId="6" xfId="0" applyFont="1" applyBorder="1" applyAlignment="1">
      <alignment horizontal="center" vertical="center"/>
    </xf>
    <xf numFmtId="0" fontId="44" fillId="0" borderId="0" xfId="0" applyFont="1" applyBorder="1" applyAlignment="1">
      <alignment horizontal="center" vertical="center"/>
    </xf>
    <xf numFmtId="0" fontId="44" fillId="0" borderId="53" xfId="0" applyFont="1" applyBorder="1" applyAlignment="1">
      <alignment horizontal="center" vertical="center"/>
    </xf>
    <xf numFmtId="0" fontId="44" fillId="0" borderId="7" xfId="0" applyFont="1" applyBorder="1" applyAlignment="1">
      <alignment horizontal="center" vertical="center"/>
    </xf>
    <xf numFmtId="0" fontId="44" fillId="0" borderId="32" xfId="0" applyFont="1" applyBorder="1" applyAlignment="1">
      <alignment horizontal="center" vertical="center"/>
    </xf>
    <xf numFmtId="0" fontId="44" fillId="0" borderId="59" xfId="0" applyFont="1" applyBorder="1" applyAlignment="1">
      <alignment horizontal="center" vertical="center"/>
    </xf>
    <xf numFmtId="0" fontId="35" fillId="0" borderId="0" xfId="0" applyFont="1" applyFill="1" applyAlignment="1">
      <alignment horizontal="left" vertical="top"/>
    </xf>
    <xf numFmtId="0" fontId="6" fillId="0" borderId="0"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0" xfId="0" applyFont="1" applyAlignment="1">
      <alignment horizontal="center" vertical="center" shrinkToFit="1"/>
    </xf>
    <xf numFmtId="0" fontId="12" fillId="0" borderId="0" xfId="0" applyFont="1" applyBorder="1" applyAlignment="1">
      <alignment horizontal="center" vertical="center" shrinkToFit="1"/>
    </xf>
    <xf numFmtId="0" fontId="12" fillId="0" borderId="27" xfId="0" applyFont="1" applyBorder="1" applyAlignment="1">
      <alignment horizontal="center" vertical="center" shrinkToFit="1"/>
    </xf>
    <xf numFmtId="0" fontId="34" fillId="0" borderId="28" xfId="0" applyFont="1" applyBorder="1" applyAlignment="1">
      <alignment horizontal="center" vertical="center"/>
    </xf>
    <xf numFmtId="0" fontId="34" fillId="0" borderId="29" xfId="0" applyFont="1" applyBorder="1" applyAlignment="1">
      <alignment horizontal="center" vertical="center"/>
    </xf>
    <xf numFmtId="0" fontId="34" fillId="0" borderId="31" xfId="0" applyFont="1" applyBorder="1" applyAlignment="1">
      <alignment horizontal="center" vertical="center" shrinkToFit="1"/>
    </xf>
    <xf numFmtId="0" fontId="34" fillId="0" borderId="32" xfId="0" applyFont="1" applyBorder="1" applyAlignment="1">
      <alignment horizontal="center" vertical="center" shrinkToFit="1"/>
    </xf>
    <xf numFmtId="0" fontId="31" fillId="0" borderId="44" xfId="0" applyFont="1" applyBorder="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44" fillId="0" borderId="15" xfId="0" applyFont="1" applyBorder="1" applyAlignment="1">
      <alignment horizontal="left" vertical="center"/>
    </xf>
    <xf numFmtId="0" fontId="44" fillId="0" borderId="15" xfId="0" applyFont="1" applyBorder="1" applyAlignment="1">
      <alignment horizontal="center" vertical="center" shrinkToFit="1"/>
    </xf>
    <xf numFmtId="0" fontId="44" fillId="0" borderId="45" xfId="0" applyFont="1" applyBorder="1" applyAlignment="1">
      <alignment horizontal="center" vertical="center" shrinkToFit="1"/>
    </xf>
    <xf numFmtId="0" fontId="44" fillId="0" borderId="15" xfId="0" applyFont="1" applyBorder="1" applyAlignment="1">
      <alignment horizontal="left" vertical="center" shrinkToFit="1"/>
    </xf>
    <xf numFmtId="0" fontId="44" fillId="0" borderId="45" xfId="0" applyFont="1" applyBorder="1" applyAlignment="1">
      <alignment horizontal="left" vertical="center" shrinkToFit="1"/>
    </xf>
    <xf numFmtId="0" fontId="31" fillId="0" borderId="28" xfId="0" applyFont="1" applyBorder="1" applyAlignment="1">
      <alignment horizontal="center" vertical="center"/>
    </xf>
    <xf numFmtId="0" fontId="32" fillId="0" borderId="2" xfId="0" applyFont="1" applyBorder="1" applyAlignment="1">
      <alignment horizontal="left" vertical="center" shrinkToFit="1"/>
    </xf>
    <xf numFmtId="0" fontId="32" fillId="0" borderId="36" xfId="0" applyFont="1" applyBorder="1" applyAlignment="1">
      <alignment horizontal="left" vertical="center" shrinkToFit="1"/>
    </xf>
    <xf numFmtId="0" fontId="30" fillId="0" borderId="27" xfId="0" applyFont="1" applyBorder="1" applyAlignment="1">
      <alignment horizontal="left" shrinkToFit="1"/>
    </xf>
    <xf numFmtId="0" fontId="30" fillId="0" borderId="42" xfId="0" applyFont="1" applyBorder="1" applyAlignment="1">
      <alignment horizontal="left" shrinkToFit="1"/>
    </xf>
    <xf numFmtId="0" fontId="31" fillId="0" borderId="43" xfId="0" applyFont="1" applyBorder="1" applyAlignment="1">
      <alignment horizontal="center" vertical="center"/>
    </xf>
    <xf numFmtId="0" fontId="32" fillId="0" borderId="29" xfId="0" applyFont="1" applyBorder="1" applyAlignment="1">
      <alignment horizontal="right" vertical="center"/>
    </xf>
    <xf numFmtId="0" fontId="31" fillId="0" borderId="0" xfId="0" applyFont="1" applyAlignment="1">
      <alignment horizontal="left" vertical="top" wrapText="1"/>
    </xf>
    <xf numFmtId="0" fontId="11" fillId="0" borderId="15" xfId="0" applyFont="1" applyBorder="1" applyAlignment="1">
      <alignment horizontal="center" vertical="center"/>
    </xf>
    <xf numFmtId="0" fontId="55" fillId="0" borderId="0" xfId="0" applyFont="1" applyAlignment="1">
      <alignment horizontal="left" vertical="center" wrapText="1"/>
    </xf>
    <xf numFmtId="0" fontId="32" fillId="0" borderId="2" xfId="0" applyFont="1" applyBorder="1" applyAlignment="1">
      <alignment horizontal="center" vertical="center" shrinkToFit="1"/>
    </xf>
    <xf numFmtId="0" fontId="86" fillId="0" borderId="24" xfId="0" applyFont="1" applyBorder="1" applyAlignment="1">
      <alignment horizontal="center" vertical="center" shrinkToFit="1"/>
    </xf>
    <xf numFmtId="0" fontId="32" fillId="0" borderId="0" xfId="0" applyFont="1" applyBorder="1" applyAlignment="1">
      <alignment horizontal="center" vertical="center" shrinkToFit="1"/>
    </xf>
    <xf numFmtId="0" fontId="31" fillId="0" borderId="2" xfId="0" applyFont="1" applyBorder="1" applyAlignment="1">
      <alignment horizontal="center" vertical="center"/>
    </xf>
    <xf numFmtId="0" fontId="31" fillId="0" borderId="36" xfId="0" applyFont="1" applyBorder="1" applyAlignment="1">
      <alignment horizontal="center" vertical="center"/>
    </xf>
    <xf numFmtId="49" fontId="32" fillId="0" borderId="27" xfId="0" applyNumberFormat="1" applyFont="1" applyBorder="1" applyAlignment="1">
      <alignment horizontal="center" vertical="center" shrinkToFit="1"/>
    </xf>
    <xf numFmtId="0" fontId="17" fillId="0" borderId="38" xfId="0" applyFont="1" applyBorder="1" applyAlignment="1">
      <alignment horizontal="center" vertical="center" shrinkToFit="1"/>
    </xf>
    <xf numFmtId="0" fontId="19" fillId="0" borderId="0" xfId="0" applyFont="1" applyAlignment="1">
      <alignment horizontal="right" vertical="top" wrapText="1"/>
    </xf>
    <xf numFmtId="0" fontId="32" fillId="0" borderId="4" xfId="0" applyFont="1" applyBorder="1" applyAlignment="1">
      <alignment horizontal="center" vertical="center"/>
    </xf>
    <xf numFmtId="0" fontId="32" fillId="0" borderId="2" xfId="0" applyFont="1" applyBorder="1" applyAlignment="1">
      <alignment horizontal="center" vertical="center"/>
    </xf>
    <xf numFmtId="0" fontId="32" fillId="0" borderId="46" xfId="0" applyFont="1" applyBorder="1" applyAlignment="1">
      <alignment horizontal="center" vertical="center"/>
    </xf>
    <xf numFmtId="0" fontId="44" fillId="0" borderId="10" xfId="0" applyFont="1" applyBorder="1" applyAlignment="1">
      <alignment vertical="center" shrinkToFit="1"/>
    </xf>
    <xf numFmtId="0" fontId="44" fillId="0" borderId="11" xfId="0" applyFont="1" applyBorder="1" applyAlignment="1">
      <alignment vertical="center" shrinkToFit="1"/>
    </xf>
    <xf numFmtId="0" fontId="30" fillId="0" borderId="23" xfId="0" applyFont="1" applyBorder="1" applyAlignment="1">
      <alignment horizontal="center" vertical="center" wrapText="1" shrinkToFit="1"/>
    </xf>
    <xf numFmtId="0" fontId="30" fillId="0" borderId="25" xfId="0" applyFont="1" applyBorder="1" applyAlignment="1">
      <alignment horizontal="center" vertical="center" wrapText="1" shrinkToFit="1"/>
    </xf>
    <xf numFmtId="0" fontId="44" fillId="0" borderId="24" xfId="0" applyFont="1" applyBorder="1" applyAlignment="1">
      <alignment horizontal="left" vertical="center" shrinkToFit="1"/>
    </xf>
    <xf numFmtId="0" fontId="45" fillId="0" borderId="34" xfId="0" applyFont="1" applyBorder="1" applyAlignment="1">
      <alignment horizontal="left" vertical="center" shrinkToFit="1"/>
    </xf>
    <xf numFmtId="0" fontId="31" fillId="0" borderId="44"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16" xfId="0" applyFont="1" applyFill="1" applyBorder="1" applyAlignment="1">
      <alignment horizontal="center" vertical="center"/>
    </xf>
    <xf numFmtId="0" fontId="44" fillId="0" borderId="1" xfId="0" applyFont="1" applyBorder="1" applyAlignment="1">
      <alignment horizontal="center" vertical="center" wrapText="1" shrinkToFit="1"/>
    </xf>
    <xf numFmtId="0" fontId="44" fillId="0" borderId="3" xfId="0" applyFont="1" applyBorder="1" applyAlignment="1">
      <alignment horizontal="center" vertical="center" wrapText="1" shrinkToFit="1"/>
    </xf>
    <xf numFmtId="0" fontId="44" fillId="0" borderId="9" xfId="0" applyFont="1" applyBorder="1" applyAlignment="1">
      <alignment horizontal="center" vertical="center" wrapText="1" shrinkToFit="1"/>
    </xf>
    <xf numFmtId="0" fontId="44" fillId="0" borderId="11" xfId="0" applyFont="1" applyBorder="1" applyAlignment="1">
      <alignment horizontal="center" vertical="center" wrapText="1" shrinkToFit="1"/>
    </xf>
    <xf numFmtId="0" fontId="44" fillId="0" borderId="26" xfId="0" applyFont="1" applyBorder="1" applyAlignment="1">
      <alignment horizontal="center" vertical="center"/>
    </xf>
    <xf numFmtId="0" fontId="44" fillId="0" borderId="5" xfId="0" applyFont="1" applyBorder="1" applyAlignment="1">
      <alignment horizontal="center" vertical="center"/>
    </xf>
    <xf numFmtId="0" fontId="4" fillId="0" borderId="2" xfId="0" applyFont="1" applyBorder="1" applyAlignment="1">
      <alignment horizontal="distributed" vertical="center"/>
    </xf>
    <xf numFmtId="0" fontId="8" fillId="0" borderId="26" xfId="0" applyFont="1" applyBorder="1" applyAlignment="1">
      <alignment horizontal="center" wrapText="1"/>
    </xf>
    <xf numFmtId="0" fontId="8" fillId="0" borderId="4" xfId="0" applyFont="1" applyBorder="1" applyAlignment="1">
      <alignment horizontal="center" wrapText="1"/>
    </xf>
    <xf numFmtId="0" fontId="8" fillId="0" borderId="5" xfId="0" applyFont="1" applyBorder="1" applyAlignment="1">
      <alignment horizontal="center" wrapText="1"/>
    </xf>
    <xf numFmtId="0" fontId="4" fillId="0" borderId="0" xfId="0" applyFont="1" applyBorder="1" applyAlignment="1">
      <alignment vertical="top"/>
    </xf>
    <xf numFmtId="0" fontId="4" fillId="0" borderId="0" xfId="0" applyFont="1" applyBorder="1" applyAlignment="1">
      <alignment horizontal="distributed" vertical="center"/>
    </xf>
    <xf numFmtId="0" fontId="8" fillId="0" borderId="18" xfId="0" applyFont="1" applyBorder="1" applyAlignment="1">
      <alignment horizontal="center" vertical="center" shrinkToFit="1"/>
    </xf>
    <xf numFmtId="0" fontId="4" fillId="0" borderId="18" xfId="0" applyFont="1" applyBorder="1" applyAlignment="1">
      <alignment horizontal="center" vertical="center" shrinkToFi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4" fillId="0" borderId="10" xfId="0" applyFont="1" applyBorder="1" applyAlignment="1">
      <alignment horizontal="distributed"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wrapTex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4" fillId="0" borderId="18" xfId="0" applyFont="1" applyBorder="1" applyAlignment="1">
      <alignment horizontal="left" vertical="center" shrinkToFi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5" xfId="0" applyFont="1" applyBorder="1" applyAlignment="1">
      <alignment horizontal="distributed" vertical="center"/>
    </xf>
    <xf numFmtId="0" fontId="4" fillId="0" borderId="15" xfId="0" applyFont="1" applyBorder="1" applyAlignment="1">
      <alignment vertical="center" textRotation="255"/>
    </xf>
    <xf numFmtId="0" fontId="0" fillId="0" borderId="15" xfId="0" applyBorder="1" applyAlignment="1">
      <alignment vertical="center" textRotation="255"/>
    </xf>
    <xf numFmtId="0" fontId="7" fillId="0" borderId="15"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25" xfId="0" applyFont="1" applyBorder="1" applyAlignment="1">
      <alignment horizontal="center" vertical="center" shrinkToFit="1"/>
    </xf>
    <xf numFmtId="0" fontId="4" fillId="0" borderId="15" xfId="0" applyFont="1" applyBorder="1" applyAlignment="1">
      <alignment horizontal="center" vertical="center" shrinkToFit="1"/>
    </xf>
    <xf numFmtId="38" fontId="7" fillId="0" borderId="15" xfId="3" applyFont="1" applyBorder="1" applyAlignment="1">
      <alignment horizontal="center" vertical="center"/>
    </xf>
    <xf numFmtId="0" fontId="4" fillId="0" borderId="15" xfId="0"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4" fillId="0" borderId="10" xfId="0" applyFont="1" applyBorder="1" applyAlignment="1">
      <alignment horizontal="left" vertical="center" shrinkToFit="1"/>
    </xf>
    <xf numFmtId="0" fontId="4" fillId="0" borderId="10" xfId="0" applyFont="1" applyBorder="1" applyAlignment="1">
      <alignment horizontal="left" vertical="center"/>
    </xf>
    <xf numFmtId="0" fontId="7" fillId="0" borderId="10" xfId="0" applyFont="1" applyBorder="1" applyAlignment="1">
      <alignment horizontal="center" vertical="center" shrinkToFit="1"/>
    </xf>
    <xf numFmtId="0" fontId="4" fillId="0" borderId="2" xfId="0" applyFont="1" applyBorder="1" applyAlignment="1">
      <alignment horizontal="distributed" vertical="center" wrapText="1"/>
    </xf>
    <xf numFmtId="0" fontId="4" fillId="0" borderId="0" xfId="0" applyFont="1" applyBorder="1" applyAlignment="1">
      <alignment horizontal="distributed" vertical="center" wrapText="1"/>
    </xf>
    <xf numFmtId="0" fontId="4" fillId="0" borderId="2" xfId="0" applyFont="1" applyBorder="1" applyAlignment="1">
      <alignment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4" fillId="0" borderId="2" xfId="0" applyFont="1" applyBorder="1" applyAlignment="1">
      <alignment horizontal="center"/>
    </xf>
    <xf numFmtId="0" fontId="4" fillId="0" borderId="10" xfId="0" applyFont="1" applyBorder="1" applyAlignment="1">
      <alignment horizontal="distributed" vertical="center" wrapText="1"/>
    </xf>
    <xf numFmtId="0" fontId="4" fillId="0" borderId="4" xfId="0" applyFont="1" applyBorder="1" applyAlignment="1">
      <alignment horizontal="distributed" vertical="center"/>
    </xf>
    <xf numFmtId="0" fontId="4" fillId="0" borderId="8" xfId="0" applyFont="1" applyBorder="1" applyAlignment="1">
      <alignment horizontal="distributed" vertical="center"/>
    </xf>
    <xf numFmtId="0" fontId="8" fillId="0" borderId="8" xfId="0" applyFont="1" applyBorder="1" applyAlignment="1">
      <alignment horizontal="center" vertical="center" shrinkToFit="1"/>
    </xf>
    <xf numFmtId="49" fontId="8" fillId="0" borderId="0" xfId="0" applyNumberFormat="1" applyFont="1" applyBorder="1" applyAlignment="1">
      <alignment horizontal="center" vertical="center" shrinkToFit="1"/>
    </xf>
    <xf numFmtId="49" fontId="8" fillId="0" borderId="7" xfId="0" applyNumberFormat="1" applyFont="1" applyBorder="1" applyAlignment="1">
      <alignment horizontal="center" vertical="center" shrinkToFit="1"/>
    </xf>
    <xf numFmtId="0" fontId="4" fillId="0" borderId="9" xfId="0" applyNumberFormat="1" applyFont="1" applyBorder="1" applyAlignment="1">
      <alignment horizontal="center" vertical="center" shrinkToFit="1"/>
    </xf>
    <xf numFmtId="0" fontId="4" fillId="0" borderId="10" xfId="0" applyNumberFormat="1" applyFont="1" applyBorder="1" applyAlignment="1">
      <alignment horizontal="center" vertical="center" shrinkToFit="1"/>
    </xf>
    <xf numFmtId="0" fontId="4" fillId="0" borderId="11" xfId="0" applyNumberFormat="1" applyFont="1" applyBorder="1" applyAlignment="1">
      <alignment horizontal="center" vertical="center" shrinkToFit="1"/>
    </xf>
    <xf numFmtId="0" fontId="4" fillId="0" borderId="0" xfId="0" applyFont="1" applyBorder="1" applyAlignment="1">
      <alignment horizontal="center" vertical="center" shrinkToFit="1"/>
    </xf>
    <xf numFmtId="0" fontId="2" fillId="0" borderId="0" xfId="0" applyFont="1" applyFill="1" applyBorder="1" applyAlignment="1">
      <alignment horizontal="center" vertical="center" shrinkToFit="1"/>
    </xf>
    <xf numFmtId="0" fontId="4" fillId="0" borderId="0" xfId="0" applyFont="1" applyFill="1" applyBorder="1" applyAlignment="1">
      <alignment horizontal="center"/>
    </xf>
    <xf numFmtId="0" fontId="32" fillId="0" borderId="0" xfId="0" applyFont="1" applyAlignment="1">
      <alignment horizontal="center" vertical="center"/>
    </xf>
    <xf numFmtId="0" fontId="4" fillId="0" borderId="0" xfId="0" applyFont="1" applyAlignment="1">
      <alignment horizontal="distributed" vertical="center"/>
    </xf>
    <xf numFmtId="0" fontId="5" fillId="0" borderId="0" xfId="0" applyFont="1" applyAlignment="1">
      <alignment vertical="center"/>
    </xf>
    <xf numFmtId="0" fontId="4" fillId="0" borderId="0" xfId="0" applyFont="1" applyAlignment="1">
      <alignment horizontal="center" vertical="center" shrinkToFit="1"/>
    </xf>
    <xf numFmtId="0" fontId="27" fillId="0" borderId="72" xfId="1" applyBorder="1" applyAlignment="1">
      <alignment horizontal="center" vertical="center"/>
    </xf>
    <xf numFmtId="0" fontId="27" fillId="0" borderId="73" xfId="1" applyBorder="1" applyAlignment="1">
      <alignment horizontal="center" vertical="center"/>
    </xf>
    <xf numFmtId="0" fontId="27" fillId="0" borderId="78" xfId="1" applyBorder="1" applyAlignment="1">
      <alignment horizontal="center" vertical="center"/>
    </xf>
    <xf numFmtId="0" fontId="27" fillId="0" borderId="85" xfId="1" applyBorder="1" applyAlignment="1">
      <alignment horizontal="center" vertical="center"/>
    </xf>
    <xf numFmtId="49" fontId="27" fillId="0" borderId="78" xfId="1" applyNumberFormat="1" applyBorder="1" applyAlignment="1">
      <alignment horizontal="center" vertical="center"/>
    </xf>
    <xf numFmtId="49" fontId="27" fillId="0" borderId="85" xfId="1" applyNumberFormat="1" applyBorder="1" applyAlignment="1">
      <alignment horizontal="center" vertical="center"/>
    </xf>
    <xf numFmtId="38" fontId="27" fillId="0" borderId="14" xfId="1" applyNumberFormat="1" applyBorder="1" applyAlignment="1">
      <alignment vertical="center"/>
    </xf>
    <xf numFmtId="0" fontId="27" fillId="0" borderId="14" xfId="1" applyBorder="1" applyAlignment="1">
      <alignment vertical="center"/>
    </xf>
    <xf numFmtId="0" fontId="27" fillId="0" borderId="50" xfId="1" applyBorder="1" applyAlignment="1">
      <alignment vertical="center"/>
    </xf>
    <xf numFmtId="0" fontId="27" fillId="0" borderId="16" xfId="1" applyBorder="1" applyAlignment="1">
      <alignment horizontal="center" vertical="center"/>
    </xf>
    <xf numFmtId="0" fontId="27" fillId="0" borderId="49" xfId="1" applyBorder="1" applyAlignment="1">
      <alignment horizontal="center" vertical="center"/>
    </xf>
    <xf numFmtId="38" fontId="27" fillId="0" borderId="14" xfId="3" applyBorder="1" applyAlignment="1">
      <alignment vertical="center"/>
    </xf>
    <xf numFmtId="3" fontId="27" fillId="0" borderId="14" xfId="3" applyNumberFormat="1" applyBorder="1" applyAlignment="1" applyProtection="1">
      <alignment horizontal="right" vertical="center"/>
      <protection locked="0"/>
    </xf>
    <xf numFmtId="0" fontId="75" fillId="0" borderId="16" xfId="1" applyFont="1" applyBorder="1" applyAlignment="1">
      <alignment horizontal="center" vertical="center" wrapText="1"/>
    </xf>
    <xf numFmtId="38" fontId="27" fillId="0" borderId="14" xfId="3" applyBorder="1" applyAlignment="1" applyProtection="1">
      <alignment horizontal="right" vertical="center"/>
      <protection locked="0"/>
    </xf>
    <xf numFmtId="0" fontId="27" fillId="0" borderId="90" xfId="1" applyBorder="1" applyAlignment="1">
      <alignment horizontal="center" vertical="center"/>
    </xf>
    <xf numFmtId="0" fontId="82" fillId="0" borderId="0" xfId="0" applyFont="1" applyFill="1" applyBorder="1" applyAlignment="1">
      <alignment vertical="center"/>
    </xf>
    <xf numFmtId="0" fontId="59" fillId="3" borderId="14" xfId="0" applyFont="1" applyFill="1" applyBorder="1" applyAlignment="1">
      <alignment horizontal="center" vertical="center" wrapText="1"/>
    </xf>
    <xf numFmtId="0" fontId="59" fillId="3" borderId="15" xfId="0" applyFont="1" applyFill="1" applyBorder="1" applyAlignment="1">
      <alignment horizontal="center" vertical="center" wrapText="1"/>
    </xf>
    <xf numFmtId="0" fontId="59" fillId="3" borderId="16" xfId="0" applyFont="1" applyFill="1" applyBorder="1" applyAlignment="1">
      <alignment horizontal="center" vertical="center" wrapText="1"/>
    </xf>
    <xf numFmtId="0" fontId="59" fillId="3" borderId="1" xfId="0" applyFont="1" applyFill="1" applyBorder="1" applyAlignment="1">
      <alignment horizontal="center" vertical="center"/>
    </xf>
    <xf numFmtId="0" fontId="59" fillId="3" borderId="9" xfId="0" applyFont="1" applyFill="1" applyBorder="1" applyAlignment="1">
      <alignment horizontal="center" vertical="center"/>
    </xf>
    <xf numFmtId="0" fontId="59" fillId="3" borderId="61" xfId="0" applyFont="1" applyFill="1" applyBorder="1" applyAlignment="1">
      <alignment horizontal="center" vertical="center"/>
    </xf>
    <xf numFmtId="0" fontId="59" fillId="3" borderId="58" xfId="0" applyFont="1" applyFill="1" applyBorder="1" applyAlignment="1">
      <alignment horizontal="center" vertical="center"/>
    </xf>
    <xf numFmtId="0" fontId="59" fillId="0" borderId="78" xfId="0" applyFont="1" applyBorder="1" applyAlignment="1" applyProtection="1">
      <alignment horizontal="center" vertical="center"/>
      <protection locked="0"/>
    </xf>
    <xf numFmtId="2" fontId="59" fillId="0" borderId="3" xfId="0" applyNumberFormat="1" applyFont="1" applyBorder="1" applyAlignment="1">
      <alignment horizontal="center" vertical="center" wrapText="1"/>
    </xf>
    <xf numFmtId="2" fontId="59" fillId="0" borderId="11" xfId="0" applyNumberFormat="1" applyFont="1" applyBorder="1" applyAlignment="1">
      <alignment horizontal="center" vertical="center" wrapText="1"/>
    </xf>
    <xf numFmtId="2" fontId="59" fillId="0" borderId="61" xfId="0" applyNumberFormat="1" applyFont="1" applyFill="1" applyBorder="1" applyAlignment="1">
      <alignment horizontal="center" vertical="center" wrapText="1"/>
    </xf>
    <xf numFmtId="2" fontId="59" fillId="0" borderId="102" xfId="0" applyNumberFormat="1" applyFont="1" applyFill="1" applyBorder="1" applyAlignment="1">
      <alignment horizontal="center" vertical="center" wrapText="1"/>
    </xf>
    <xf numFmtId="190" fontId="59" fillId="0" borderId="2" xfId="0" applyNumberFormat="1" applyFont="1" applyBorder="1" applyAlignment="1">
      <alignment horizontal="center" vertical="center" wrapText="1"/>
    </xf>
    <xf numFmtId="190" fontId="59" fillId="0" borderId="10" xfId="0" applyNumberFormat="1" applyFont="1" applyBorder="1" applyAlignment="1">
      <alignment horizontal="center" vertical="center" wrapText="1"/>
    </xf>
    <xf numFmtId="192" fontId="59" fillId="0" borderId="78" xfId="0" applyNumberFormat="1" applyFont="1" applyBorder="1" applyAlignment="1" applyProtection="1">
      <alignment vertical="center"/>
      <protection locked="0"/>
    </xf>
    <xf numFmtId="0" fontId="59" fillId="0" borderId="61" xfId="0" applyFont="1" applyFill="1" applyBorder="1" applyAlignment="1" applyProtection="1">
      <alignment horizontal="center" vertical="center"/>
      <protection locked="0"/>
    </xf>
    <xf numFmtId="0" fontId="59" fillId="0" borderId="58" xfId="0" applyFont="1" applyFill="1" applyBorder="1" applyAlignment="1" applyProtection="1">
      <alignment horizontal="center" vertical="center"/>
      <protection locked="0"/>
    </xf>
    <xf numFmtId="2" fontId="59" fillId="0" borderId="78" xfId="0" applyNumberFormat="1" applyFont="1" applyFill="1" applyBorder="1" applyAlignment="1" applyProtection="1">
      <alignment horizontal="center" vertical="center"/>
      <protection locked="0"/>
    </xf>
    <xf numFmtId="190" fontId="59" fillId="0" borderId="61" xfId="0" applyNumberFormat="1" applyFont="1" applyBorder="1" applyAlignment="1">
      <alignment horizontal="center" vertical="center" wrapText="1"/>
    </xf>
    <xf numFmtId="190" fontId="59" fillId="0" borderId="58" xfId="0" applyNumberFormat="1" applyFont="1" applyBorder="1" applyAlignment="1">
      <alignment horizontal="center" vertical="center" wrapText="1"/>
    </xf>
    <xf numFmtId="194" fontId="59" fillId="0" borderId="78" xfId="0" applyNumberFormat="1" applyFont="1" applyBorder="1" applyAlignment="1" applyProtection="1">
      <alignment vertical="center"/>
      <protection locked="0"/>
    </xf>
    <xf numFmtId="0" fontId="59" fillId="0" borderId="102" xfId="0" applyFont="1" applyFill="1" applyBorder="1" applyAlignment="1" applyProtection="1">
      <alignment horizontal="center" vertical="center"/>
      <protection locked="0"/>
    </xf>
    <xf numFmtId="194" fontId="59" fillId="0" borderId="14" xfId="0" applyNumberFormat="1" applyFont="1" applyBorder="1" applyAlignment="1" applyProtection="1">
      <alignment vertical="center"/>
      <protection locked="0"/>
    </xf>
    <xf numFmtId="0" fontId="59" fillId="3" borderId="61" xfId="0" applyFont="1" applyFill="1" applyBorder="1" applyAlignment="1">
      <alignment horizontal="center" vertical="center" textRotation="255"/>
    </xf>
    <xf numFmtId="0" fontId="59" fillId="3" borderId="58" xfId="0" applyFont="1" applyFill="1" applyBorder="1" applyAlignment="1">
      <alignment horizontal="center" vertical="center" textRotation="255"/>
    </xf>
    <xf numFmtId="2" fontId="59" fillId="0" borderId="61" xfId="0" applyNumberFormat="1" applyFont="1" applyFill="1" applyBorder="1" applyAlignment="1">
      <alignment horizontal="center" vertical="center"/>
    </xf>
    <xf numFmtId="2" fontId="59" fillId="0" borderId="102" xfId="0" applyNumberFormat="1" applyFont="1" applyFill="1" applyBorder="1" applyAlignment="1">
      <alignment horizontal="center" vertical="center"/>
    </xf>
    <xf numFmtId="0" fontId="59" fillId="5" borderId="102" xfId="0" applyFont="1" applyFill="1" applyBorder="1" applyAlignment="1">
      <alignment horizontal="center" vertical="center"/>
    </xf>
    <xf numFmtId="1" fontId="59" fillId="0" borderId="61" xfId="0" applyNumberFormat="1" applyFont="1" applyFill="1" applyBorder="1" applyAlignment="1">
      <alignment horizontal="center" vertical="center"/>
    </xf>
    <xf numFmtId="1" fontId="59" fillId="0" borderId="102" xfId="0" applyNumberFormat="1" applyFont="1" applyFill="1" applyBorder="1" applyAlignment="1">
      <alignment horizontal="center" vertical="center"/>
    </xf>
    <xf numFmtId="192" fontId="59" fillId="0" borderId="61" xfId="0" applyNumberFormat="1" applyFont="1" applyBorder="1" applyAlignment="1" applyProtection="1">
      <alignment vertical="center"/>
      <protection locked="0"/>
    </xf>
    <xf numFmtId="192" fontId="59" fillId="0" borderId="58" xfId="0" applyNumberFormat="1" applyFont="1" applyBorder="1" applyAlignment="1" applyProtection="1">
      <alignment vertical="center"/>
      <protection locked="0"/>
    </xf>
    <xf numFmtId="194" fontId="59" fillId="0" borderId="61" xfId="0" applyNumberFormat="1" applyFont="1" applyBorder="1" applyAlignment="1" applyProtection="1">
      <alignment vertical="center"/>
      <protection locked="0"/>
    </xf>
    <xf numFmtId="194" fontId="59" fillId="0" borderId="58" xfId="0" applyNumberFormat="1" applyFont="1" applyBorder="1" applyAlignment="1" applyProtection="1">
      <alignment vertical="center"/>
      <protection locked="0"/>
    </xf>
    <xf numFmtId="0" fontId="59" fillId="0" borderId="102" xfId="0" applyFont="1" applyBorder="1" applyAlignment="1" applyProtection="1">
      <alignment horizontal="center" vertical="center"/>
      <protection locked="0"/>
    </xf>
    <xf numFmtId="0" fontId="59" fillId="0" borderId="102" xfId="0" applyFont="1" applyBorder="1" applyAlignment="1" applyProtection="1">
      <alignment horizontal="center" vertical="center" wrapText="1"/>
      <protection locked="0"/>
    </xf>
    <xf numFmtId="0" fontId="59" fillId="0" borderId="61" xfId="0" applyFont="1" applyFill="1" applyBorder="1" applyAlignment="1">
      <alignment horizontal="center" vertical="center"/>
    </xf>
    <xf numFmtId="0" fontId="59" fillId="0" borderId="102" xfId="0" applyFont="1" applyFill="1" applyBorder="1" applyAlignment="1">
      <alignment horizontal="center" vertical="center"/>
    </xf>
    <xf numFmtId="2" fontId="59" fillId="0" borderId="61" xfId="0" applyNumberFormat="1" applyFont="1" applyFill="1" applyBorder="1" applyAlignment="1" applyProtection="1">
      <alignment horizontal="center" vertical="center"/>
      <protection locked="0"/>
    </xf>
    <xf numFmtId="2" fontId="59" fillId="0" borderId="102" xfId="0" applyNumberFormat="1" applyFont="1" applyFill="1" applyBorder="1" applyAlignment="1" applyProtection="1">
      <alignment horizontal="center" vertical="center"/>
      <protection locked="0"/>
    </xf>
    <xf numFmtId="187" fontId="4" fillId="0" borderId="9" xfId="0" applyNumberFormat="1" applyFont="1" applyBorder="1" applyAlignment="1">
      <alignment horizontal="left" vertical="center"/>
    </xf>
    <xf numFmtId="187" fontId="4" fillId="0" borderId="10" xfId="0" applyNumberFormat="1" applyFont="1" applyBorder="1" applyAlignment="1">
      <alignment horizontal="left"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183" fontId="4" fillId="0" borderId="14" xfId="0" applyNumberFormat="1" applyFont="1" applyBorder="1" applyAlignment="1">
      <alignment horizontal="center" vertical="center"/>
    </xf>
    <xf numFmtId="183" fontId="4" fillId="0" borderId="15" xfId="0" applyNumberFormat="1" applyFont="1" applyBorder="1" applyAlignment="1">
      <alignment horizontal="center" vertical="center"/>
    </xf>
    <xf numFmtId="183" fontId="4" fillId="0" borderId="16" xfId="0" applyNumberFormat="1"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183" fontId="4" fillId="0" borderId="1" xfId="0" applyNumberFormat="1" applyFont="1" applyBorder="1" applyAlignment="1">
      <alignment horizontal="center" vertical="center"/>
    </xf>
    <xf numFmtId="183" fontId="4" fillId="0" borderId="2" xfId="0" applyNumberFormat="1" applyFont="1" applyBorder="1" applyAlignment="1">
      <alignment horizontal="center" vertical="center"/>
    </xf>
    <xf numFmtId="183" fontId="4" fillId="0" borderId="9" xfId="0" applyNumberFormat="1" applyFont="1" applyBorder="1" applyAlignment="1">
      <alignment horizontal="center" vertical="center"/>
    </xf>
    <xf numFmtId="183" fontId="4" fillId="0" borderId="10" xfId="0" applyNumberFormat="1" applyFont="1" applyBorder="1" applyAlignment="1">
      <alignment horizontal="center" vertical="center"/>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183" fontId="4" fillId="0" borderId="2" xfId="0" applyNumberFormat="1" applyFont="1" applyBorder="1" applyAlignment="1">
      <alignment horizontal="center" vertical="center" shrinkToFit="1"/>
    </xf>
    <xf numFmtId="183" fontId="4" fillId="0" borderId="3" xfId="0" applyNumberFormat="1" applyFont="1" applyBorder="1" applyAlignment="1">
      <alignment horizontal="center" vertical="center" shrinkToFit="1"/>
    </xf>
    <xf numFmtId="188" fontId="4" fillId="0" borderId="10" xfId="0" applyNumberFormat="1" applyFont="1" applyBorder="1" applyAlignment="1">
      <alignment horizontal="center" vertical="center"/>
    </xf>
    <xf numFmtId="188" fontId="4" fillId="0" borderId="11"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4" fillId="0" borderId="16" xfId="0" applyNumberFormat="1" applyFont="1" applyBorder="1" applyAlignment="1">
      <alignment horizontal="center" vertical="center"/>
    </xf>
    <xf numFmtId="0" fontId="32" fillId="0" borderId="0" xfId="0" applyFont="1" applyFill="1" applyAlignment="1">
      <alignment horizontal="center" vertical="center"/>
    </xf>
    <xf numFmtId="0" fontId="4" fillId="0" borderId="0" xfId="0" applyFont="1" applyAlignment="1">
      <alignment horizontal="right" vertical="center"/>
    </xf>
    <xf numFmtId="0" fontId="4" fillId="0" borderId="0" xfId="0" quotePrefix="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pplyAlignment="1">
      <alignment horizontal="center" vertical="center"/>
    </xf>
    <xf numFmtId="184" fontId="4" fillId="0" borderId="0" xfId="0" applyNumberFormat="1" applyFont="1" applyAlignment="1">
      <alignment horizontal="right" vertical="center"/>
    </xf>
    <xf numFmtId="0" fontId="4" fillId="0" borderId="0" xfId="0" applyFont="1" applyAlignment="1">
      <alignment horizontal="distributed"/>
    </xf>
    <xf numFmtId="0" fontId="4" fillId="0" borderId="2" xfId="0" applyFont="1" applyBorder="1" applyAlignment="1">
      <alignment horizontal="right" vertical="center"/>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35" fillId="0" borderId="16" xfId="0" applyFont="1" applyBorder="1" applyAlignment="1">
      <alignment horizontal="center" vertical="center"/>
    </xf>
    <xf numFmtId="0" fontId="4" fillId="0" borderId="0" xfId="0" applyFont="1" applyAlignment="1">
      <alignment vertical="center"/>
    </xf>
    <xf numFmtId="0" fontId="4" fillId="0" borderId="0" xfId="0" applyFont="1" applyAlignment="1">
      <alignment vertical="top"/>
    </xf>
    <xf numFmtId="0" fontId="4" fillId="0" borderId="0" xfId="0" applyFont="1" applyFill="1" applyAlignment="1">
      <alignment vertical="top"/>
    </xf>
    <xf numFmtId="0" fontId="4" fillId="0" borderId="0" xfId="0" applyFont="1" applyFill="1" applyBorder="1" applyAlignment="1">
      <alignment horizontal="distributed"/>
    </xf>
    <xf numFmtId="0" fontId="4" fillId="0" borderId="0" xfId="0" applyFont="1" applyFill="1" applyBorder="1" applyAlignment="1">
      <alignment vertical="top"/>
    </xf>
    <xf numFmtId="0" fontId="4" fillId="0" borderId="1" xfId="0" applyFont="1" applyBorder="1" applyAlignment="1">
      <alignment horizontal="center" vertical="center" wrapText="1"/>
    </xf>
    <xf numFmtId="1" fontId="33" fillId="0" borderId="15" xfId="0" applyNumberFormat="1" applyFont="1" applyBorder="1" applyAlignment="1">
      <alignment horizontal="center" vertical="center" shrinkToFit="1"/>
    </xf>
    <xf numFmtId="0" fontId="2" fillId="0" borderId="15" xfId="0" applyFont="1" applyBorder="1" applyAlignment="1">
      <alignment horizontal="center" shrinkToFit="1"/>
    </xf>
    <xf numFmtId="0" fontId="2" fillId="0" borderId="16" xfId="0" applyFont="1" applyBorder="1" applyAlignment="1">
      <alignment horizontal="center" shrinkToFit="1"/>
    </xf>
    <xf numFmtId="0" fontId="4" fillId="0" borderId="78" xfId="0" applyFont="1" applyBorder="1" applyAlignment="1">
      <alignment horizontal="center" vertical="center"/>
    </xf>
    <xf numFmtId="0" fontId="4" fillId="0" borderId="15" xfId="0" applyFont="1" applyBorder="1" applyAlignment="1">
      <alignment horizontal="distributed" vertical="center" wrapText="1"/>
    </xf>
    <xf numFmtId="0" fontId="4" fillId="0" borderId="14" xfId="0" applyFont="1" applyBorder="1" applyAlignment="1">
      <alignment horizontal="center" vertical="center" shrinkToFit="1"/>
    </xf>
    <xf numFmtId="0" fontId="4" fillId="0" borderId="77"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1" fontId="33" fillId="0" borderId="24" xfId="0" applyNumberFormat="1" applyFont="1" applyBorder="1" applyAlignment="1">
      <alignment horizontal="center" vertical="center" shrinkToFit="1"/>
    </xf>
    <xf numFmtId="1" fontId="33" fillId="0" borderId="4" xfId="0" applyNumberFormat="1"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Border="1" applyAlignment="1">
      <alignment horizontal="center" vertical="center"/>
    </xf>
    <xf numFmtId="0" fontId="4" fillId="0" borderId="26" xfId="0" applyFont="1" applyBorder="1" applyAlignment="1">
      <alignment horizontal="center" vertical="center" shrinkToFit="1"/>
    </xf>
    <xf numFmtId="0" fontId="33" fillId="0" borderId="15" xfId="0" applyFont="1" applyBorder="1" applyAlignment="1">
      <alignment horizontal="center" vertical="center" shrinkToFit="1"/>
    </xf>
    <xf numFmtId="0" fontId="8" fillId="0" borderId="1" xfId="0" applyFont="1" applyBorder="1" applyAlignment="1">
      <alignment horizontal="center" vertical="center" shrinkToFit="1"/>
    </xf>
    <xf numFmtId="0" fontId="4" fillId="0" borderId="1" xfId="0" applyFont="1" applyBorder="1" applyAlignment="1">
      <alignment horizontal="center"/>
    </xf>
    <xf numFmtId="0" fontId="8" fillId="0" borderId="2" xfId="0" applyFont="1" applyBorder="1" applyAlignment="1">
      <alignment horizontal="center" shrinkToFit="1"/>
    </xf>
    <xf numFmtId="0" fontId="8" fillId="0" borderId="3" xfId="0" applyFont="1" applyBorder="1" applyAlignment="1">
      <alignment horizontal="center" shrinkToFit="1"/>
    </xf>
    <xf numFmtId="0" fontId="5" fillId="0" borderId="0" xfId="0" applyFont="1" applyBorder="1" applyAlignment="1">
      <alignment horizontal="right" vertical="center"/>
    </xf>
    <xf numFmtId="49" fontId="33" fillId="0" borderId="0" xfId="0" applyNumberFormat="1" applyFont="1" applyBorder="1" applyAlignment="1">
      <alignment horizontal="center" vertical="center" shrinkToFit="1"/>
    </xf>
    <xf numFmtId="0" fontId="18" fillId="0" borderId="0" xfId="0" applyFont="1" applyFill="1" applyAlignment="1">
      <alignment horizontal="center" vertical="center"/>
    </xf>
    <xf numFmtId="0" fontId="8" fillId="0" borderId="0" xfId="0" applyFont="1" applyBorder="1" applyAlignment="1">
      <alignment horizontal="center" vertical="center" shrinkToFit="1"/>
    </xf>
    <xf numFmtId="0" fontId="5" fillId="0" borderId="0" xfId="0" applyFont="1" applyBorder="1" applyAlignment="1">
      <alignment horizontal="right" vertical="center" shrinkToFit="1"/>
    </xf>
    <xf numFmtId="0" fontId="13" fillId="0" borderId="0" xfId="0" applyFont="1" applyAlignment="1">
      <alignment horizontal="center" vertical="center" shrinkToFit="1"/>
    </xf>
    <xf numFmtId="0" fontId="15" fillId="0" borderId="0" xfId="0" applyFont="1" applyBorder="1" applyAlignment="1">
      <alignment horizontal="center" vertical="center"/>
    </xf>
    <xf numFmtId="0" fontId="4" fillId="0" borderId="15" xfId="0" applyFont="1" applyBorder="1" applyAlignment="1">
      <alignment horizontal="center" vertical="center" wrapText="1"/>
    </xf>
    <xf numFmtId="38" fontId="27" fillId="0" borderId="1" xfId="3" applyBorder="1" applyAlignment="1" applyProtection="1">
      <alignment horizontal="right" vertical="center"/>
      <protection locked="0"/>
    </xf>
    <xf numFmtId="38" fontId="27" fillId="0" borderId="6" xfId="3" applyBorder="1" applyAlignment="1" applyProtection="1">
      <alignment horizontal="right" vertical="center"/>
      <protection locked="0"/>
    </xf>
    <xf numFmtId="38" fontId="27" fillId="0" borderId="9" xfId="3" applyBorder="1" applyAlignment="1" applyProtection="1">
      <alignment horizontal="right" vertical="center"/>
      <protection locked="0"/>
    </xf>
    <xf numFmtId="194" fontId="59" fillId="0" borderId="61" xfId="0" applyNumberFormat="1" applyFont="1" applyBorder="1" applyAlignment="1">
      <alignment vertical="center"/>
    </xf>
    <xf numFmtId="194" fontId="59" fillId="0" borderId="58" xfId="0" applyNumberFormat="1" applyFont="1" applyBorder="1" applyAlignment="1">
      <alignment vertical="center"/>
    </xf>
    <xf numFmtId="194" fontId="59" fillId="0" borderId="78" xfId="0" applyNumberFormat="1" applyFont="1" applyBorder="1" applyAlignment="1">
      <alignment vertical="center"/>
    </xf>
    <xf numFmtId="190" fontId="59" fillId="0" borderId="102" xfId="0" applyNumberFormat="1" applyFont="1" applyBorder="1" applyAlignment="1">
      <alignment horizontal="center" vertical="center" wrapText="1"/>
    </xf>
    <xf numFmtId="0" fontId="59" fillId="5" borderId="7" xfId="0" applyFont="1" applyFill="1" applyBorder="1" applyAlignment="1">
      <alignment horizontal="center" vertical="center"/>
    </xf>
    <xf numFmtId="0" fontId="59" fillId="0" borderId="61" xfId="0" applyFont="1" applyBorder="1" applyAlignment="1" applyProtection="1">
      <alignment horizontal="center" vertical="center" wrapText="1"/>
      <protection locked="0"/>
    </xf>
    <xf numFmtId="0" fontId="59" fillId="0" borderId="58" xfId="0" applyFont="1" applyBorder="1" applyAlignment="1" applyProtection="1">
      <alignment horizontal="center" vertical="center" wrapText="1"/>
      <protection locked="0"/>
    </xf>
    <xf numFmtId="0" fontId="59" fillId="3" borderId="102" xfId="0" applyFont="1" applyFill="1" applyBorder="1" applyAlignment="1">
      <alignment horizontal="center" vertical="center"/>
    </xf>
    <xf numFmtId="0" fontId="4" fillId="0" borderId="31" xfId="0" applyFont="1" applyBorder="1" applyAlignment="1">
      <alignment horizontal="center" vertical="center"/>
    </xf>
    <xf numFmtId="0" fontId="35" fillId="0" borderId="31" xfId="0" applyFont="1" applyBorder="1" applyAlignment="1">
      <alignment horizontal="center" vertical="center"/>
    </xf>
    <xf numFmtId="0" fontId="35" fillId="0" borderId="21" xfId="0" applyFont="1" applyBorder="1" applyAlignment="1">
      <alignment horizontal="center" vertical="center"/>
    </xf>
    <xf numFmtId="0" fontId="5" fillId="0" borderId="8" xfId="0" applyFont="1" applyBorder="1" applyAlignment="1">
      <alignment horizontal="center" vertical="center"/>
    </xf>
    <xf numFmtId="0" fontId="5" fillId="0" borderId="27" xfId="0" applyFont="1" applyBorder="1" applyAlignment="1">
      <alignment horizontal="center" vertical="center"/>
    </xf>
    <xf numFmtId="0" fontId="4" fillId="0" borderId="21" xfId="0" applyFont="1" applyBorder="1" applyAlignment="1">
      <alignment horizontal="distributed" vertical="center"/>
    </xf>
    <xf numFmtId="0" fontId="4" fillId="0" borderId="0" xfId="0" applyFont="1" applyBorder="1" applyAlignment="1">
      <alignment horizontal="right" vertical="center"/>
    </xf>
    <xf numFmtId="0" fontId="4" fillId="0" borderId="21" xfId="0" applyFont="1" applyBorder="1" applyAlignment="1">
      <alignment horizontal="right" vertical="center"/>
    </xf>
    <xf numFmtId="0" fontId="32" fillId="0" borderId="0" xfId="0" applyFont="1" applyBorder="1" applyAlignment="1">
      <alignment horizontal="center" vertical="center"/>
    </xf>
    <xf numFmtId="0" fontId="6" fillId="0" borderId="0" xfId="0" applyFont="1" applyBorder="1" applyAlignment="1">
      <alignment horizontal="center" vertical="center"/>
    </xf>
    <xf numFmtId="0" fontId="4" fillId="0" borderId="31" xfId="0" applyFont="1" applyBorder="1" applyAlignment="1">
      <alignment horizontal="distributed" vertical="center"/>
    </xf>
    <xf numFmtId="0" fontId="4" fillId="0" borderId="32" xfId="0" applyFont="1" applyBorder="1" applyAlignment="1">
      <alignment horizontal="center" vertical="center"/>
    </xf>
    <xf numFmtId="0" fontId="4" fillId="0" borderId="59" xfId="0" applyFont="1" applyBorder="1" applyAlignment="1">
      <alignment horizontal="center" vertical="center"/>
    </xf>
    <xf numFmtId="0" fontId="35" fillId="0" borderId="2" xfId="0" applyFont="1" applyBorder="1" applyAlignment="1">
      <alignment horizontal="center" vertical="center"/>
    </xf>
    <xf numFmtId="49" fontId="4" fillId="0" borderId="0" xfId="0" applyNumberFormat="1" applyFont="1" applyBorder="1" applyAlignment="1">
      <alignment horizontal="center" vertical="center"/>
    </xf>
    <xf numFmtId="0" fontId="5" fillId="0" borderId="0" xfId="0" applyFont="1" applyBorder="1" applyAlignment="1">
      <alignment vertical="center"/>
    </xf>
    <xf numFmtId="0" fontId="4" fillId="0" borderId="8" xfId="0" applyFont="1" applyBorder="1" applyAlignment="1">
      <alignment horizontal="center" vertical="center"/>
    </xf>
    <xf numFmtId="38" fontId="4" fillId="0" borderId="8" xfId="3" applyFont="1" applyBorder="1" applyAlignment="1">
      <alignment horizontal="center" vertical="center"/>
    </xf>
    <xf numFmtId="38" fontId="4" fillId="0" borderId="10" xfId="3" applyFont="1" applyBorder="1" applyAlignment="1">
      <alignment horizontal="center" vertical="center"/>
    </xf>
    <xf numFmtId="193" fontId="4" fillId="0" borderId="2" xfId="0" applyNumberFormat="1" applyFont="1" applyBorder="1" applyAlignment="1">
      <alignment horizontal="center" vertical="center"/>
    </xf>
    <xf numFmtId="193" fontId="4" fillId="0" borderId="10" xfId="0" applyNumberFormat="1" applyFont="1" applyBorder="1" applyAlignment="1">
      <alignment horizontal="center" vertical="center"/>
    </xf>
    <xf numFmtId="0" fontId="4" fillId="0" borderId="2" xfId="0" applyFont="1" applyBorder="1" applyAlignment="1">
      <alignment vertical="center"/>
    </xf>
    <xf numFmtId="0" fontId="4" fillId="0" borderId="21" xfId="0" applyFont="1" applyBorder="1" applyAlignment="1">
      <alignment vertical="center"/>
    </xf>
    <xf numFmtId="0" fontId="35" fillId="0" borderId="1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shrinkToFit="1"/>
    </xf>
    <xf numFmtId="0" fontId="5" fillId="0" borderId="2" xfId="0" applyFont="1" applyBorder="1" applyAlignment="1">
      <alignment horizontal="center" vertical="center"/>
    </xf>
    <xf numFmtId="0" fontId="5" fillId="0" borderId="21" xfId="0" applyFont="1" applyBorder="1" applyAlignment="1">
      <alignment horizontal="center" vertical="center"/>
    </xf>
    <xf numFmtId="0" fontId="4" fillId="0" borderId="21" xfId="0" applyFont="1" applyBorder="1" applyAlignment="1">
      <alignment horizontal="center" vertical="center" shrinkToFit="1"/>
    </xf>
    <xf numFmtId="0" fontId="4" fillId="0" borderId="76" xfId="0" applyFont="1" applyBorder="1" applyAlignment="1">
      <alignment horizontal="center" vertical="center"/>
    </xf>
    <xf numFmtId="0" fontId="4" fillId="0" borderId="95"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4" fillId="0" borderId="101" xfId="0" applyFont="1" applyBorder="1" applyAlignment="1">
      <alignment horizontal="center" vertical="center"/>
    </xf>
    <xf numFmtId="0" fontId="2" fillId="0" borderId="0" xfId="0" applyFont="1" applyBorder="1" applyAlignment="1">
      <alignment vertical="center"/>
    </xf>
    <xf numFmtId="0" fontId="2" fillId="0" borderId="59" xfId="0" applyFont="1" applyBorder="1" applyAlignment="1">
      <alignment vertical="center"/>
    </xf>
    <xf numFmtId="0" fontId="5" fillId="0" borderId="68" xfId="0" applyFont="1" applyBorder="1" applyAlignment="1">
      <alignment horizontal="center" vertical="top"/>
    </xf>
    <xf numFmtId="0" fontId="5" fillId="0" borderId="31" xfId="0" applyFont="1" applyBorder="1" applyAlignment="1">
      <alignment horizontal="center" vertical="top"/>
    </xf>
    <xf numFmtId="0" fontId="5" fillId="0" borderId="92" xfId="0" applyFont="1" applyBorder="1" applyAlignment="1">
      <alignment horizontal="center" vertical="top"/>
    </xf>
    <xf numFmtId="0" fontId="5" fillId="0" borderId="53" xfId="0" applyFont="1" applyBorder="1" applyAlignment="1">
      <alignment horizontal="center" vertical="top"/>
    </xf>
    <xf numFmtId="0" fontId="4" fillId="0" borderId="8" xfId="0" applyFont="1" applyBorder="1" applyAlignment="1">
      <alignment horizontal="distributed" vertical="center" wrapText="1"/>
    </xf>
    <xf numFmtId="0" fontId="36" fillId="0" borderId="8" xfId="0" applyFont="1" applyBorder="1" applyAlignment="1">
      <alignment horizontal="center" vertical="center"/>
    </xf>
    <xf numFmtId="0" fontId="36" fillId="0" borderId="10" xfId="0" applyFont="1" applyBorder="1" applyAlignment="1">
      <alignment horizontal="center" vertical="center"/>
    </xf>
    <xf numFmtId="0" fontId="34" fillId="0" borderId="14" xfId="2" applyFont="1" applyBorder="1" applyAlignment="1">
      <alignment horizontal="center" vertical="center"/>
    </xf>
    <xf numFmtId="0" fontId="34" fillId="0" borderId="15" xfId="2" applyFont="1" applyBorder="1" applyAlignment="1">
      <alignment horizontal="center" vertical="center"/>
    </xf>
  </cellXfs>
  <cellStyles count="4">
    <cellStyle name="桁区切り" xfId="3" builtinId="6"/>
    <cellStyle name="標準" xfId="0" builtinId="0"/>
    <cellStyle name="標準 2" xfId="2" xr:uid="{069C9620-4751-4D7D-A7AD-5261CC5A46E9}"/>
    <cellStyle name="標準_排水設備工事費　内訳書" xfId="1" xr:uid="{7A4DEA63-4880-4F6A-A78D-F7337478AEB1}"/>
  </cellStyles>
  <dxfs count="176">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7EA"/>
        </patternFill>
      </fill>
    </dxf>
    <dxf>
      <fill>
        <patternFill>
          <bgColor rgb="FFFFEBEE"/>
        </patternFill>
      </fill>
    </dxf>
    <dxf>
      <fill>
        <patternFill>
          <bgColor rgb="FFFFEBEE"/>
        </patternFill>
      </fill>
    </dxf>
    <dxf>
      <fill>
        <patternFill>
          <bgColor rgb="FFFFC7CE"/>
        </patternFill>
      </fill>
    </dxf>
    <dxf>
      <fill>
        <patternFill>
          <bgColor rgb="FFFFC7CE"/>
        </patternFill>
      </fill>
    </dxf>
    <dxf>
      <font>
        <color auto="1"/>
      </font>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C7CE"/>
        </patternFill>
      </fill>
    </dxf>
    <dxf>
      <fill>
        <patternFill>
          <bgColor rgb="FFFFEBEE"/>
        </patternFill>
      </fill>
    </dxf>
    <dxf>
      <fill>
        <patternFill>
          <bgColor rgb="FFFFEBEE"/>
        </patternFill>
      </fill>
    </dxf>
    <dxf>
      <fill>
        <patternFill>
          <bgColor rgb="FFFFEBEE"/>
        </patternFill>
      </fill>
    </dxf>
    <dxf>
      <fill>
        <patternFill>
          <bgColor rgb="FFFFC7CE"/>
        </patternFill>
      </fill>
    </dxf>
    <dxf>
      <fill>
        <patternFill>
          <bgColor rgb="FFFFEBEE"/>
        </patternFill>
      </fill>
    </dxf>
    <dxf>
      <fill>
        <patternFill>
          <bgColor rgb="FFFFEBEE"/>
        </patternFill>
      </fill>
    </dxf>
    <dxf>
      <fill>
        <patternFill>
          <bgColor rgb="FFFFC7CE"/>
        </patternFill>
      </fill>
    </dxf>
    <dxf>
      <fill>
        <patternFill>
          <bgColor rgb="FFFFEBEE"/>
        </patternFill>
      </fill>
    </dxf>
    <dxf>
      <fill>
        <patternFill>
          <bgColor rgb="FFFFEFF1"/>
        </patternFill>
      </fill>
    </dxf>
    <dxf>
      <fill>
        <patternFill>
          <bgColor rgb="FFFFC7C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79998168889431442"/>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s>
  <tableStyles count="0" defaultTableStyle="TableStyleMedium2" defaultPivotStyle="PivotStyleLight16"/>
  <colors>
    <mruColors>
      <color rgb="FFFFC7CE"/>
      <color rgb="FFFFD9DE"/>
      <color rgb="FFCCCCFF"/>
      <color rgb="FFC6EFCE"/>
      <color rgb="FFFFE7EA"/>
      <color rgb="FFFFEBEE"/>
      <color rgb="FFFFEBED"/>
      <color rgb="FFFFF3F4"/>
      <color rgb="FFFFF3F3"/>
      <color rgb="FFFF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fmlaLink="U12" lockText="1" noThreeD="1"/>
</file>

<file path=xl/ctrlProps/ctrlProp10.xml><?xml version="1.0" encoding="utf-8"?>
<formControlPr xmlns="http://schemas.microsoft.com/office/spreadsheetml/2009/9/main" objectType="CheckBox" fmlaLink="Y13" lockText="1" noThreeD="1"/>
</file>

<file path=xl/ctrlProps/ctrlProp11.xml><?xml version="1.0" encoding="utf-8"?>
<formControlPr xmlns="http://schemas.microsoft.com/office/spreadsheetml/2009/9/main" objectType="CheckBox" fmlaLink="U14" lockText="1" noThreeD="1"/>
</file>

<file path=xl/ctrlProps/ctrlProp12.xml><?xml version="1.0" encoding="utf-8"?>
<formControlPr xmlns="http://schemas.microsoft.com/office/spreadsheetml/2009/9/main" objectType="CheckBox" fmlaLink="V14" lockText="1" noThreeD="1"/>
</file>

<file path=xl/ctrlProps/ctrlProp13.xml><?xml version="1.0" encoding="utf-8"?>
<formControlPr xmlns="http://schemas.microsoft.com/office/spreadsheetml/2009/9/main" objectType="CheckBox" fmlaLink="U16" lockText="1" noThreeD="1"/>
</file>

<file path=xl/ctrlProps/ctrlProp14.xml><?xml version="1.0" encoding="utf-8"?>
<formControlPr xmlns="http://schemas.microsoft.com/office/spreadsheetml/2009/9/main" objectType="CheckBox" fmlaLink="V16" lockText="1" noThreeD="1"/>
</file>

<file path=xl/ctrlProps/ctrlProp15.xml><?xml version="1.0" encoding="utf-8"?>
<formControlPr xmlns="http://schemas.microsoft.com/office/spreadsheetml/2009/9/main" objectType="CheckBox" fmlaLink="W16" lockText="1" noThreeD="1"/>
</file>

<file path=xl/ctrlProps/ctrlProp16.xml><?xml version="1.0" encoding="utf-8"?>
<formControlPr xmlns="http://schemas.microsoft.com/office/spreadsheetml/2009/9/main" objectType="CheckBox" fmlaLink="X16" lockText="1" noThreeD="1"/>
</file>

<file path=xl/ctrlProps/ctrlProp17.xml><?xml version="1.0" encoding="utf-8"?>
<formControlPr xmlns="http://schemas.microsoft.com/office/spreadsheetml/2009/9/main" objectType="CheckBox" fmlaLink="U17" lockText="1" noThreeD="1"/>
</file>

<file path=xl/ctrlProps/ctrlProp18.xml><?xml version="1.0" encoding="utf-8"?>
<formControlPr xmlns="http://schemas.microsoft.com/office/spreadsheetml/2009/9/main" objectType="CheckBox" fmlaLink="V17" lockText="1" noThreeD="1"/>
</file>

<file path=xl/ctrlProps/ctrlProp19.xml><?xml version="1.0" encoding="utf-8"?>
<formControlPr xmlns="http://schemas.microsoft.com/office/spreadsheetml/2009/9/main" objectType="CheckBox" fmlaLink="W17" lockText="1" noThreeD="1"/>
</file>

<file path=xl/ctrlProps/ctrlProp2.xml><?xml version="1.0" encoding="utf-8"?>
<formControlPr xmlns="http://schemas.microsoft.com/office/spreadsheetml/2009/9/main" objectType="CheckBox" fmlaLink="V12"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U19"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AL12" lockText="1" noThreeD="1"/>
</file>

<file path=xl/ctrlProps/ctrlProp24.xml><?xml version="1.0" encoding="utf-8"?>
<formControlPr xmlns="http://schemas.microsoft.com/office/spreadsheetml/2009/9/main" objectType="CheckBox" fmlaLink="AM12" lockText="1" noThreeD="1"/>
</file>

<file path=xl/ctrlProps/ctrlProp25.xml><?xml version="1.0" encoding="utf-8"?>
<formControlPr xmlns="http://schemas.microsoft.com/office/spreadsheetml/2009/9/main" objectType="CheckBox" fmlaLink="AL13" lockText="1" noThreeD="1"/>
</file>

<file path=xl/ctrlProps/ctrlProp26.xml><?xml version="1.0" encoding="utf-8"?>
<formControlPr xmlns="http://schemas.microsoft.com/office/spreadsheetml/2009/9/main" objectType="CheckBox" fmlaLink="AM13" lockText="1" noThreeD="1"/>
</file>

<file path=xl/ctrlProps/ctrlProp27.xml><?xml version="1.0" encoding="utf-8"?>
<formControlPr xmlns="http://schemas.microsoft.com/office/spreadsheetml/2009/9/main" objectType="CheckBox" fmlaLink="AN13" lockText="1" noThreeD="1"/>
</file>

<file path=xl/ctrlProps/ctrlProp28.xml><?xml version="1.0" encoding="utf-8"?>
<formControlPr xmlns="http://schemas.microsoft.com/office/spreadsheetml/2009/9/main" objectType="CheckBox" fmlaLink="AO13" lockText="1" noThreeD="1"/>
</file>

<file path=xl/ctrlProps/ctrlProp29.xml><?xml version="1.0" encoding="utf-8"?>
<formControlPr xmlns="http://schemas.microsoft.com/office/spreadsheetml/2009/9/main" objectType="CheckBox" fmlaLink="AP13" lockText="1" noThreeD="1"/>
</file>

<file path=xl/ctrlProps/ctrlProp3.xml><?xml version="1.0" encoding="utf-8"?>
<formControlPr xmlns="http://schemas.microsoft.com/office/spreadsheetml/2009/9/main" objectType="CheckBox" fmlaLink="W12" lockText="1" noThreeD="1"/>
</file>

<file path=xl/ctrlProps/ctrlProp30.xml><?xml version="1.0" encoding="utf-8"?>
<formControlPr xmlns="http://schemas.microsoft.com/office/spreadsheetml/2009/9/main" objectType="CheckBox" fmlaLink="AL16" lockText="1" noThreeD="1"/>
</file>

<file path=xl/ctrlProps/ctrlProp31.xml><?xml version="1.0" encoding="utf-8"?>
<formControlPr xmlns="http://schemas.microsoft.com/office/spreadsheetml/2009/9/main" objectType="CheckBox" fmlaLink="AM16" lockText="1" noThreeD="1"/>
</file>

<file path=xl/ctrlProps/ctrlProp32.xml><?xml version="1.0" encoding="utf-8"?>
<formControlPr xmlns="http://schemas.microsoft.com/office/spreadsheetml/2009/9/main" objectType="CheckBox" checked="Checked" fmlaLink="AN16" lockText="1" noThreeD="1"/>
</file>

<file path=xl/ctrlProps/ctrlProp4.xml><?xml version="1.0" encoding="utf-8"?>
<formControlPr xmlns="http://schemas.microsoft.com/office/spreadsheetml/2009/9/main" objectType="CheckBox" fmlaLink="X12" lockText="1" noThreeD="1"/>
</file>

<file path=xl/ctrlProps/ctrlProp5.xml><?xml version="1.0" encoding="utf-8"?>
<formControlPr xmlns="http://schemas.microsoft.com/office/spreadsheetml/2009/9/main" objectType="CheckBox" fmlaLink="Y12" lockText="1" noThreeD="1"/>
</file>

<file path=xl/ctrlProps/ctrlProp6.xml><?xml version="1.0" encoding="utf-8"?>
<formControlPr xmlns="http://schemas.microsoft.com/office/spreadsheetml/2009/9/main" objectType="CheckBox" fmlaLink="U13" lockText="1" noThreeD="1"/>
</file>

<file path=xl/ctrlProps/ctrlProp7.xml><?xml version="1.0" encoding="utf-8"?>
<formControlPr xmlns="http://schemas.microsoft.com/office/spreadsheetml/2009/9/main" objectType="CheckBox" fmlaLink="V13" lockText="1" noThreeD="1"/>
</file>

<file path=xl/ctrlProps/ctrlProp8.xml><?xml version="1.0" encoding="utf-8"?>
<formControlPr xmlns="http://schemas.microsoft.com/office/spreadsheetml/2009/9/main" objectType="CheckBox" fmlaLink="W13" lockText="1" noThreeD="1"/>
</file>

<file path=xl/ctrlProps/ctrlProp9.xml><?xml version="1.0" encoding="utf-8"?>
<formControlPr xmlns="http://schemas.microsoft.com/office/spreadsheetml/2009/9/main" objectType="CheckBox" fmlaLink="X13"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27</xdr:col>
      <xdr:colOff>83344</xdr:colOff>
      <xdr:row>34</xdr:row>
      <xdr:rowOff>23813</xdr:rowOff>
    </xdr:from>
    <xdr:to>
      <xdr:col>27</xdr:col>
      <xdr:colOff>202407</xdr:colOff>
      <xdr:row>38</xdr:row>
      <xdr:rowOff>202406</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9929813" y="12799219"/>
          <a:ext cx="119063" cy="1178718"/>
        </a:xfrm>
        <a:prstGeom prst="rightBrace">
          <a:avLst>
            <a:gd name="adj1" fmla="val 6205"/>
            <a:gd name="adj2" fmla="val 46939"/>
          </a:avLst>
        </a:prstGeom>
        <a:noFill/>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104775</xdr:colOff>
          <xdr:row>17</xdr:row>
          <xdr:rowOff>104775</xdr:rowOff>
        </xdr:from>
        <xdr:to>
          <xdr:col>16</xdr:col>
          <xdr:colOff>247650</xdr:colOff>
          <xdr:row>17</xdr:row>
          <xdr:rowOff>285750</xdr:rowOff>
        </xdr:to>
        <xdr:sp macro="" textlink="">
          <xdr:nvSpPr>
            <xdr:cNvPr id="6182" name="CheckBox20"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xdr:row>
          <xdr:rowOff>19050</xdr:rowOff>
        </xdr:from>
        <xdr:to>
          <xdr:col>9</xdr:col>
          <xdr:colOff>171450</xdr:colOff>
          <xdr:row>11</xdr:row>
          <xdr:rowOff>361950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11</xdr:row>
          <xdr:rowOff>19050</xdr:rowOff>
        </xdr:from>
        <xdr:to>
          <xdr:col>11</xdr:col>
          <xdr:colOff>171450</xdr:colOff>
          <xdr:row>11</xdr:row>
          <xdr:rowOff>361950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11</xdr:row>
          <xdr:rowOff>19050</xdr:rowOff>
        </xdr:from>
        <xdr:to>
          <xdr:col>13</xdr:col>
          <xdr:colOff>171450</xdr:colOff>
          <xdr:row>11</xdr:row>
          <xdr:rowOff>361950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11</xdr:row>
          <xdr:rowOff>19050</xdr:rowOff>
        </xdr:from>
        <xdr:to>
          <xdr:col>15</xdr:col>
          <xdr:colOff>171450</xdr:colOff>
          <xdr:row>11</xdr:row>
          <xdr:rowOff>361950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0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11</xdr:row>
          <xdr:rowOff>19050</xdr:rowOff>
        </xdr:from>
        <xdr:to>
          <xdr:col>17</xdr:col>
          <xdr:colOff>171450</xdr:colOff>
          <xdr:row>11</xdr:row>
          <xdr:rowOff>361950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xdr:row>
          <xdr:rowOff>19050</xdr:rowOff>
        </xdr:from>
        <xdr:to>
          <xdr:col>9</xdr:col>
          <xdr:colOff>171450</xdr:colOff>
          <xdr:row>12</xdr:row>
          <xdr:rowOff>361950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12</xdr:row>
          <xdr:rowOff>19050</xdr:rowOff>
        </xdr:from>
        <xdr:to>
          <xdr:col>11</xdr:col>
          <xdr:colOff>171450</xdr:colOff>
          <xdr:row>12</xdr:row>
          <xdr:rowOff>361950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12</xdr:row>
          <xdr:rowOff>19050</xdr:rowOff>
        </xdr:from>
        <xdr:to>
          <xdr:col>13</xdr:col>
          <xdr:colOff>171450</xdr:colOff>
          <xdr:row>12</xdr:row>
          <xdr:rowOff>361950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12</xdr:row>
          <xdr:rowOff>19050</xdr:rowOff>
        </xdr:from>
        <xdr:to>
          <xdr:col>15</xdr:col>
          <xdr:colOff>171450</xdr:colOff>
          <xdr:row>12</xdr:row>
          <xdr:rowOff>361950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12</xdr:row>
          <xdr:rowOff>19050</xdr:rowOff>
        </xdr:from>
        <xdr:to>
          <xdr:col>17</xdr:col>
          <xdr:colOff>171450</xdr:colOff>
          <xdr:row>12</xdr:row>
          <xdr:rowOff>361950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19050</xdr:rowOff>
        </xdr:from>
        <xdr:to>
          <xdr:col>5</xdr:col>
          <xdr:colOff>171450</xdr:colOff>
          <xdr:row>13</xdr:row>
          <xdr:rowOff>361950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13</xdr:row>
          <xdr:rowOff>19050</xdr:rowOff>
        </xdr:from>
        <xdr:to>
          <xdr:col>9</xdr:col>
          <xdr:colOff>171450</xdr:colOff>
          <xdr:row>13</xdr:row>
          <xdr:rowOff>361950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15</xdr:row>
          <xdr:rowOff>19050</xdr:rowOff>
        </xdr:from>
        <xdr:to>
          <xdr:col>5</xdr:col>
          <xdr:colOff>171450</xdr:colOff>
          <xdr:row>15</xdr:row>
          <xdr:rowOff>361950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15</xdr:row>
          <xdr:rowOff>19050</xdr:rowOff>
        </xdr:from>
        <xdr:to>
          <xdr:col>7</xdr:col>
          <xdr:colOff>171450</xdr:colOff>
          <xdr:row>15</xdr:row>
          <xdr:rowOff>361950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15</xdr:row>
          <xdr:rowOff>19050</xdr:rowOff>
        </xdr:from>
        <xdr:to>
          <xdr:col>9</xdr:col>
          <xdr:colOff>171450</xdr:colOff>
          <xdr:row>15</xdr:row>
          <xdr:rowOff>361950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15</xdr:row>
          <xdr:rowOff>19050</xdr:rowOff>
        </xdr:from>
        <xdr:to>
          <xdr:col>13</xdr:col>
          <xdr:colOff>171450</xdr:colOff>
          <xdr:row>15</xdr:row>
          <xdr:rowOff>361950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19050</xdr:rowOff>
        </xdr:from>
        <xdr:to>
          <xdr:col>5</xdr:col>
          <xdr:colOff>171450</xdr:colOff>
          <xdr:row>16</xdr:row>
          <xdr:rowOff>361950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16</xdr:row>
          <xdr:rowOff>19050</xdr:rowOff>
        </xdr:from>
        <xdr:to>
          <xdr:col>7</xdr:col>
          <xdr:colOff>171450</xdr:colOff>
          <xdr:row>16</xdr:row>
          <xdr:rowOff>361950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17</xdr:row>
          <xdr:rowOff>19050</xdr:rowOff>
        </xdr:from>
        <xdr:to>
          <xdr:col>5</xdr:col>
          <xdr:colOff>171450</xdr:colOff>
          <xdr:row>17</xdr:row>
          <xdr:rowOff>361950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17</xdr:row>
          <xdr:rowOff>19050</xdr:rowOff>
        </xdr:from>
        <xdr:to>
          <xdr:col>17</xdr:col>
          <xdr:colOff>171450</xdr:colOff>
          <xdr:row>17</xdr:row>
          <xdr:rowOff>361950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18</xdr:row>
          <xdr:rowOff>19050</xdr:rowOff>
        </xdr:from>
        <xdr:to>
          <xdr:col>15</xdr:col>
          <xdr:colOff>142875</xdr:colOff>
          <xdr:row>18</xdr:row>
          <xdr:rowOff>361950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18</xdr:row>
          <xdr:rowOff>19050</xdr:rowOff>
        </xdr:from>
        <xdr:to>
          <xdr:col>9</xdr:col>
          <xdr:colOff>171450</xdr:colOff>
          <xdr:row>18</xdr:row>
          <xdr:rowOff>361950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xdr:twoCellAnchor>
    <xdr:from>
      <xdr:col>4</xdr:col>
      <xdr:colOff>104775</xdr:colOff>
      <xdr:row>18</xdr:row>
      <xdr:rowOff>142875</xdr:rowOff>
    </xdr:from>
    <xdr:to>
      <xdr:col>4</xdr:col>
      <xdr:colOff>217713</xdr:colOff>
      <xdr:row>18</xdr:row>
      <xdr:rowOff>258537</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2714625" y="6886575"/>
          <a:ext cx="112938" cy="115662"/>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114300</xdr:colOff>
          <xdr:row>10</xdr:row>
          <xdr:rowOff>180975</xdr:rowOff>
        </xdr:from>
        <xdr:to>
          <xdr:col>13</xdr:col>
          <xdr:colOff>133350</xdr:colOff>
          <xdr:row>12</xdr:row>
          <xdr:rowOff>9525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11</xdr:row>
          <xdr:rowOff>295275</xdr:rowOff>
        </xdr:from>
        <xdr:to>
          <xdr:col>13</xdr:col>
          <xdr:colOff>133350</xdr:colOff>
          <xdr:row>13</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xdr:row>
          <xdr:rowOff>190500</xdr:rowOff>
        </xdr:from>
        <xdr:to>
          <xdr:col>21</xdr:col>
          <xdr:colOff>57150</xdr:colOff>
          <xdr:row>12</xdr:row>
          <xdr:rowOff>9525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10</xdr:row>
          <xdr:rowOff>190500</xdr:rowOff>
        </xdr:from>
        <xdr:to>
          <xdr:col>27</xdr:col>
          <xdr:colOff>85725</xdr:colOff>
          <xdr:row>12</xdr:row>
          <xdr:rowOff>9525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10</xdr:row>
          <xdr:rowOff>190500</xdr:rowOff>
        </xdr:from>
        <xdr:to>
          <xdr:col>33</xdr:col>
          <xdr:colOff>76200</xdr:colOff>
          <xdr:row>12</xdr:row>
          <xdr:rowOff>9525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xdr:row>
          <xdr:rowOff>304800</xdr:rowOff>
        </xdr:from>
        <xdr:to>
          <xdr:col>21</xdr:col>
          <xdr:colOff>57150</xdr:colOff>
          <xdr:row>13</xdr:row>
          <xdr:rowOff>9525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11</xdr:row>
          <xdr:rowOff>304800</xdr:rowOff>
        </xdr:from>
        <xdr:to>
          <xdr:col>27</xdr:col>
          <xdr:colOff>85725</xdr:colOff>
          <xdr:row>13</xdr:row>
          <xdr:rowOff>9525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14</xdr:row>
          <xdr:rowOff>180975</xdr:rowOff>
        </xdr:from>
        <xdr:to>
          <xdr:col>13</xdr:col>
          <xdr:colOff>152400</xdr:colOff>
          <xdr:row>16</xdr:row>
          <xdr:rowOff>9525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14</xdr:row>
          <xdr:rowOff>171450</xdr:rowOff>
        </xdr:from>
        <xdr:to>
          <xdr:col>26</xdr:col>
          <xdr:colOff>123825</xdr:colOff>
          <xdr:row>15</xdr:row>
          <xdr:rowOff>314325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15</xdr:row>
          <xdr:rowOff>285750</xdr:rowOff>
        </xdr:from>
        <xdr:to>
          <xdr:col>13</xdr:col>
          <xdr:colOff>152400</xdr:colOff>
          <xdr:row>16</xdr:row>
          <xdr:rowOff>314325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18</xdr:col>
      <xdr:colOff>95250</xdr:colOff>
      <xdr:row>21</xdr:row>
      <xdr:rowOff>28575</xdr:rowOff>
    </xdr:from>
    <xdr:to>
      <xdr:col>18</xdr:col>
      <xdr:colOff>389658</xdr:colOff>
      <xdr:row>23</xdr:row>
      <xdr:rowOff>225136</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7038975" y="4371975"/>
          <a:ext cx="294408" cy="691861"/>
        </a:xfrm>
        <a:prstGeom prst="rightBrace">
          <a:avLst>
            <a:gd name="adj1" fmla="val 8333"/>
            <a:gd name="adj2" fmla="val 50000"/>
          </a:avLst>
        </a:prstGeom>
        <a:solidFill>
          <a:srgbClr val="FFFF00">
            <a:alpha val="21000"/>
          </a:srgbClr>
        </a:solidFill>
        <a:ln w="19050">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196849</xdr:colOff>
      <xdr:row>20</xdr:row>
      <xdr:rowOff>186265</xdr:rowOff>
    </xdr:from>
    <xdr:to>
      <xdr:col>15</xdr:col>
      <xdr:colOff>201083</xdr:colOff>
      <xdr:row>20</xdr:row>
      <xdr:rowOff>391582</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482849" y="7319432"/>
          <a:ext cx="205317"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196849</xdr:colOff>
      <xdr:row>20</xdr:row>
      <xdr:rowOff>186265</xdr:rowOff>
    </xdr:from>
    <xdr:to>
      <xdr:col>19</xdr:col>
      <xdr:colOff>201083</xdr:colOff>
      <xdr:row>20</xdr:row>
      <xdr:rowOff>391582</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2482849" y="7319432"/>
          <a:ext cx="205317"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196849</xdr:colOff>
      <xdr:row>20</xdr:row>
      <xdr:rowOff>186265</xdr:rowOff>
    </xdr:from>
    <xdr:to>
      <xdr:col>23</xdr:col>
      <xdr:colOff>201083</xdr:colOff>
      <xdr:row>20</xdr:row>
      <xdr:rowOff>391582</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2482849" y="7319432"/>
          <a:ext cx="205317"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196849</xdr:colOff>
      <xdr:row>20</xdr:row>
      <xdr:rowOff>186265</xdr:rowOff>
    </xdr:from>
    <xdr:to>
      <xdr:col>27</xdr:col>
      <xdr:colOff>201083</xdr:colOff>
      <xdr:row>20</xdr:row>
      <xdr:rowOff>391582</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2482849" y="7319432"/>
          <a:ext cx="205317"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196849</xdr:colOff>
      <xdr:row>20</xdr:row>
      <xdr:rowOff>186265</xdr:rowOff>
    </xdr:from>
    <xdr:to>
      <xdr:col>31</xdr:col>
      <xdr:colOff>201083</xdr:colOff>
      <xdr:row>20</xdr:row>
      <xdr:rowOff>391582</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2482849" y="7319432"/>
          <a:ext cx="205317"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323849</xdr:colOff>
      <xdr:row>0</xdr:row>
      <xdr:rowOff>104775</xdr:rowOff>
    </xdr:from>
    <xdr:to>
      <xdr:col>11</xdr:col>
      <xdr:colOff>371474</xdr:colOff>
      <xdr:row>1</xdr:row>
      <xdr:rowOff>152400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628774" y="104775"/>
          <a:ext cx="3914775" cy="314325"/>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rgbClr val="FF0000"/>
              </a:solidFill>
            </a:rPr>
            <a:t>シート⑧（２）で排水管管理表を作成するときは、入力不要！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285750</xdr:colOff>
      <xdr:row>0</xdr:row>
      <xdr:rowOff>28575</xdr:rowOff>
    </xdr:from>
    <xdr:to>
      <xdr:col>9</xdr:col>
      <xdr:colOff>57150</xdr:colOff>
      <xdr:row>2</xdr:row>
      <xdr:rowOff>104775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1590675" y="28575"/>
          <a:ext cx="3371850" cy="561975"/>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rgbClr val="FF0000"/>
              </a:solidFill>
            </a:rPr>
            <a:t>シート⑧で排水管管理表を作成するときは、入力不要！</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7407</xdr:colOff>
      <xdr:row>7</xdr:row>
      <xdr:rowOff>218017</xdr:rowOff>
    </xdr:from>
    <xdr:to>
      <xdr:col>11</xdr:col>
      <xdr:colOff>190500</xdr:colOff>
      <xdr:row>8</xdr:row>
      <xdr:rowOff>105834</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1795990" y="2525184"/>
          <a:ext cx="183093"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10584</xdr:colOff>
      <xdr:row>7</xdr:row>
      <xdr:rowOff>222250</xdr:rowOff>
    </xdr:from>
    <xdr:to>
      <xdr:col>16</xdr:col>
      <xdr:colOff>3177</xdr:colOff>
      <xdr:row>8</xdr:row>
      <xdr:rowOff>110067</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2402417" y="2529417"/>
          <a:ext cx="183093"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201082</xdr:colOff>
      <xdr:row>7</xdr:row>
      <xdr:rowOff>222250</xdr:rowOff>
    </xdr:from>
    <xdr:to>
      <xdr:col>18</xdr:col>
      <xdr:colOff>183092</xdr:colOff>
      <xdr:row>8</xdr:row>
      <xdr:rowOff>110067</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2984499" y="2529417"/>
          <a:ext cx="183093"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38100</xdr:colOff>
          <xdr:row>13</xdr:row>
          <xdr:rowOff>133350</xdr:rowOff>
        </xdr:from>
        <xdr:to>
          <xdr:col>18</xdr:col>
          <xdr:colOff>9525</xdr:colOff>
          <xdr:row>14</xdr:row>
          <xdr:rowOff>123825</xdr:rowOff>
        </xdr:to>
        <xdr:sp macro="" textlink="">
          <xdr:nvSpPr>
            <xdr:cNvPr id="9219" name="CheckBox1" hidden="1">
              <a:extLst>
                <a:ext uri="{63B3BB69-23CF-44E3-9099-C40C66FF867C}">
                  <a14:compatExt spid="_x0000_s9219"/>
                </a:ext>
                <a:ext uri="{FF2B5EF4-FFF2-40B4-BE49-F238E27FC236}">
                  <a16:creationId xmlns:a16="http://schemas.microsoft.com/office/drawing/2014/main" id="{00000000-0008-0000-09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13</xdr:row>
          <xdr:rowOff>123825</xdr:rowOff>
        </xdr:from>
        <xdr:to>
          <xdr:col>21</xdr:col>
          <xdr:colOff>190500</xdr:colOff>
          <xdr:row>14</xdr:row>
          <xdr:rowOff>123825</xdr:rowOff>
        </xdr:to>
        <xdr:sp macro="" textlink="">
          <xdr:nvSpPr>
            <xdr:cNvPr id="9220" name="CheckBox2" hidden="1">
              <a:extLst>
                <a:ext uri="{63B3BB69-23CF-44E3-9099-C40C66FF867C}">
                  <a14:compatExt spid="_x0000_s9220"/>
                </a:ext>
                <a:ext uri="{FF2B5EF4-FFF2-40B4-BE49-F238E27FC236}">
                  <a16:creationId xmlns:a16="http://schemas.microsoft.com/office/drawing/2014/main" id="{00000000-0008-0000-0900-00000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xdr:row>
          <xdr:rowOff>142875</xdr:rowOff>
        </xdr:from>
        <xdr:to>
          <xdr:col>27</xdr:col>
          <xdr:colOff>9525</xdr:colOff>
          <xdr:row>14</xdr:row>
          <xdr:rowOff>133350</xdr:rowOff>
        </xdr:to>
        <xdr:sp macro="" textlink="">
          <xdr:nvSpPr>
            <xdr:cNvPr id="9221" name="CheckBox3" hidden="1">
              <a:extLst>
                <a:ext uri="{63B3BB69-23CF-44E3-9099-C40C66FF867C}">
                  <a14:compatExt spid="_x0000_s9221"/>
                </a:ext>
                <a:ext uri="{FF2B5EF4-FFF2-40B4-BE49-F238E27FC236}">
                  <a16:creationId xmlns:a16="http://schemas.microsoft.com/office/drawing/2014/main" id="{00000000-0008-0000-0900-00000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13</xdr:row>
          <xdr:rowOff>133350</xdr:rowOff>
        </xdr:from>
        <xdr:to>
          <xdr:col>32</xdr:col>
          <xdr:colOff>9525</xdr:colOff>
          <xdr:row>14</xdr:row>
          <xdr:rowOff>123825</xdr:rowOff>
        </xdr:to>
        <xdr:sp macro="" textlink="">
          <xdr:nvSpPr>
            <xdr:cNvPr id="9222" name="CheckBox4" hidden="1">
              <a:extLst>
                <a:ext uri="{63B3BB69-23CF-44E3-9099-C40C66FF867C}">
                  <a14:compatExt spid="_x0000_s9222"/>
                </a:ext>
                <a:ext uri="{FF2B5EF4-FFF2-40B4-BE49-F238E27FC236}">
                  <a16:creationId xmlns:a16="http://schemas.microsoft.com/office/drawing/2014/main" id="{00000000-0008-0000-0900-00000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10</xdr:col>
      <xdr:colOff>9525</xdr:colOff>
      <xdr:row>3</xdr:row>
      <xdr:rowOff>352425</xdr:rowOff>
    </xdr:from>
    <xdr:to>
      <xdr:col>14</xdr:col>
      <xdr:colOff>28575</xdr:colOff>
      <xdr:row>42</xdr:row>
      <xdr:rowOff>228600</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2667000" y="1219200"/>
          <a:ext cx="4057650" cy="9648825"/>
        </a:xfrm>
        <a:prstGeom prst="rect">
          <a:avLst/>
        </a:prstGeom>
        <a:solidFill>
          <a:schemeClr val="accent2">
            <a:alpha val="94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endParaRPr kumimoji="1" lang="en-US" altLang="ja-JP" sz="1100"/>
        </a:p>
        <a:p>
          <a:endParaRPr kumimoji="1" lang="en-US" altLang="ja-JP" sz="1100"/>
        </a:p>
        <a:p>
          <a:endParaRPr kumimoji="1" lang="en-US" altLang="ja-JP" sz="1100"/>
        </a:p>
        <a:p>
          <a:endParaRPr kumimoji="1" lang="en-US" altLang="ja-JP" sz="1100"/>
        </a:p>
        <a:p>
          <a:r>
            <a:rPr kumimoji="1" lang="ja-JP" altLang="en-US" sz="1100"/>
            <a:t>　　　</a:t>
          </a:r>
          <a:endParaRPr kumimoji="1" lang="en-US" altLang="ja-JP" sz="1100"/>
        </a:p>
        <a:p>
          <a:endParaRPr kumimoji="1" lang="en-US" altLang="ja-JP" sz="1100"/>
        </a:p>
        <a:p>
          <a:endParaRPr kumimoji="1" lang="en-US" altLang="ja-JP" sz="1100"/>
        </a:p>
        <a:p>
          <a:endParaRPr kumimoji="1" lang="en-US" altLang="ja-JP" sz="1100"/>
        </a:p>
        <a:p>
          <a:r>
            <a:rPr kumimoji="1" lang="ja-JP" altLang="en-US" sz="3200" b="1">
              <a:solidFill>
                <a:srgbClr val="FF0000"/>
              </a:solidFill>
            </a:rPr>
            <a:t>排水設指導係が入力します。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vmlDrawing" Target="../drawings/vmlDrawing1.vml"/><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2" Type="http://schemas.openxmlformats.org/officeDocument/2006/relationships/drawing" Target="../drawings/drawing1.xm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5" Type="http://schemas.openxmlformats.org/officeDocument/2006/relationships/image" Target="../media/image1.emf"/><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omments" Target="../comments1.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s>
</file>

<file path=xl/worksheets/_rels/sheet10.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vmlDrawing" Target="../drawings/vmlDrawing5.vml"/><Relationship Id="rId7" Type="http://schemas.openxmlformats.org/officeDocument/2006/relationships/control" Target="../activeX/activeX4.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ontrol" Target="../activeX/activeX3.xml"/><Relationship Id="rId5" Type="http://schemas.openxmlformats.org/officeDocument/2006/relationships/image" Target="../media/image2.emf"/><Relationship Id="rId10" Type="http://schemas.openxmlformats.org/officeDocument/2006/relationships/comments" Target="../comments4.xml"/><Relationship Id="rId4" Type="http://schemas.openxmlformats.org/officeDocument/2006/relationships/control" Target="../activeX/activeX2.xml"/><Relationship Id="rId9" Type="http://schemas.openxmlformats.org/officeDocument/2006/relationships/control" Target="../activeX/activeX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3" Type="http://schemas.openxmlformats.org/officeDocument/2006/relationships/vmlDrawing" Target="../drawings/vmlDrawing2.vml"/><Relationship Id="rId7" Type="http://schemas.openxmlformats.org/officeDocument/2006/relationships/ctrlProp" Target="../ctrlProps/ctrlProp26.xml"/><Relationship Id="rId12" Type="http://schemas.openxmlformats.org/officeDocument/2006/relationships/ctrlProp" Target="../ctrlProps/ctrlProp3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D8BC8-A9C4-480C-8497-4E96BD5ECC04}">
  <sheetPr codeName="Sheet1">
    <tabColor theme="7" tint="0.59999389629810485"/>
    <pageSetUpPr fitToPage="1"/>
  </sheetPr>
  <dimension ref="A1:AP42"/>
  <sheetViews>
    <sheetView showZeros="0" tabSelected="1" view="pageBreakPreview" zoomScale="75" zoomScaleNormal="100" zoomScaleSheetLayoutView="75" workbookViewId="0">
      <selection activeCell="N17" sqref="N17:T17"/>
    </sheetView>
  </sheetViews>
  <sheetFormatPr defaultColWidth="8.875" defaultRowHeight="13.5"/>
  <cols>
    <col min="1" max="1" width="11.75" style="52" customWidth="1"/>
    <col min="2" max="2" width="10.625" style="52" customWidth="1"/>
    <col min="3" max="3" width="4.125" style="52" customWidth="1"/>
    <col min="4" max="4" width="7.75" style="52" customWidth="1"/>
    <col min="5" max="5" width="4.125" style="52" customWidth="1"/>
    <col min="6" max="6" width="7.75" style="52" customWidth="1"/>
    <col min="7" max="7" width="4.125" style="52" customWidth="1"/>
    <col min="8" max="8" width="7.75" style="52" customWidth="1"/>
    <col min="9" max="9" width="4.125" style="52" customWidth="1"/>
    <col min="10" max="10" width="7.75" style="52" customWidth="1"/>
    <col min="11" max="11" width="4.125" style="52" customWidth="1"/>
    <col min="12" max="12" width="7.75" style="52" customWidth="1"/>
    <col min="13" max="13" width="4.125" style="52" customWidth="1"/>
    <col min="14" max="14" width="7.75" style="52" customWidth="1"/>
    <col min="15" max="15" width="4.125" style="52" customWidth="1"/>
    <col min="16" max="16" width="7.75" style="52" customWidth="1"/>
    <col min="17" max="17" width="4.125" style="52" customWidth="1"/>
    <col min="18" max="18" width="7.75" style="52" customWidth="1"/>
    <col min="19" max="19" width="4.125" style="52" customWidth="1"/>
    <col min="20" max="20" width="9" style="52" customWidth="1"/>
    <col min="21" max="25" width="4.75" style="370" hidden="1" customWidth="1"/>
    <col min="26" max="26" width="2.125" style="370" hidden="1" customWidth="1"/>
    <col min="27" max="27" width="3.125" style="370" customWidth="1"/>
    <col min="28" max="28" width="14.875" style="52" customWidth="1"/>
    <col min="29" max="35" width="14.625" style="52" customWidth="1"/>
    <col min="36" max="16384" width="8.875" style="52"/>
  </cols>
  <sheetData>
    <row r="1" spans="1:42" ht="19.899999999999999" customHeight="1">
      <c r="A1" s="564" t="s">
        <v>49</v>
      </c>
      <c r="B1" s="564"/>
      <c r="C1" s="564"/>
      <c r="D1" s="564"/>
      <c r="E1" s="51"/>
      <c r="M1" s="53"/>
      <c r="N1" s="259" t="s">
        <v>50</v>
      </c>
      <c r="O1" s="53"/>
      <c r="P1" s="565"/>
      <c r="Q1" s="55"/>
      <c r="R1" s="567"/>
      <c r="S1" s="56"/>
      <c r="T1" s="567"/>
      <c r="AB1" s="175" t="s">
        <v>191</v>
      </c>
    </row>
    <row r="2" spans="1:42" ht="19.899999999999999" customHeight="1">
      <c r="A2" s="568" t="s">
        <v>51</v>
      </c>
      <c r="B2" s="568"/>
      <c r="C2" s="568"/>
      <c r="D2" s="568"/>
      <c r="E2" s="568"/>
      <c r="F2" s="568"/>
      <c r="G2" s="568"/>
      <c r="H2" s="568"/>
      <c r="I2" s="568"/>
      <c r="J2" s="568"/>
      <c r="K2" s="568"/>
      <c r="L2" s="568"/>
      <c r="M2" s="53"/>
      <c r="N2" s="259" t="s">
        <v>52</v>
      </c>
      <c r="O2" s="54"/>
      <c r="P2" s="565"/>
      <c r="Q2" s="54" t="s">
        <v>53</v>
      </c>
      <c r="R2" s="567"/>
      <c r="S2" s="54" t="s">
        <v>53</v>
      </c>
      <c r="T2" s="567"/>
      <c r="AB2" s="276" t="s">
        <v>312</v>
      </c>
    </row>
    <row r="3" spans="1:42" ht="19.899999999999999" customHeight="1" thickBot="1">
      <c r="A3" s="569"/>
      <c r="B3" s="569"/>
      <c r="C3" s="569"/>
      <c r="D3" s="569"/>
      <c r="E3" s="569"/>
      <c r="F3" s="569"/>
      <c r="G3" s="569"/>
      <c r="H3" s="569"/>
      <c r="I3" s="569"/>
      <c r="J3" s="569"/>
      <c r="K3" s="569"/>
      <c r="L3" s="569"/>
      <c r="M3" s="57"/>
      <c r="N3" s="260" t="s">
        <v>54</v>
      </c>
      <c r="O3" s="57"/>
      <c r="P3" s="566"/>
      <c r="Q3" s="55"/>
      <c r="R3" s="566"/>
      <c r="S3" s="55"/>
      <c r="T3" s="566"/>
    </row>
    <row r="4" spans="1:42" ht="35.25" customHeight="1">
      <c r="A4" s="570" t="s">
        <v>55</v>
      </c>
      <c r="B4" s="571"/>
      <c r="C4" s="571"/>
      <c r="D4" s="571"/>
      <c r="E4" s="571"/>
      <c r="F4" s="571"/>
      <c r="G4" s="571"/>
      <c r="H4" s="571"/>
      <c r="I4" s="571"/>
      <c r="J4" s="571"/>
      <c r="K4" s="571"/>
      <c r="L4" s="571"/>
      <c r="M4" s="59"/>
      <c r="N4" s="572" t="s">
        <v>56</v>
      </c>
      <c r="O4" s="572"/>
      <c r="P4" s="572"/>
      <c r="Q4" s="572"/>
      <c r="R4" s="572"/>
      <c r="S4" s="572"/>
      <c r="T4" s="573"/>
      <c r="AB4" s="150" t="s">
        <v>393</v>
      </c>
    </row>
    <row r="5" spans="1:42" ht="34.15" customHeight="1">
      <c r="A5" s="253" t="s">
        <v>8</v>
      </c>
      <c r="B5" s="592"/>
      <c r="C5" s="592"/>
      <c r="D5" s="592"/>
      <c r="E5" s="592"/>
      <c r="F5" s="592"/>
      <c r="G5" s="592"/>
      <c r="H5" s="592"/>
      <c r="I5" s="592"/>
      <c r="J5" s="592"/>
      <c r="K5" s="592"/>
      <c r="L5" s="592"/>
      <c r="M5" s="61"/>
      <c r="N5" s="257" t="s">
        <v>38</v>
      </c>
      <c r="O5" s="593"/>
      <c r="P5" s="593"/>
      <c r="Q5" s="593"/>
      <c r="R5" s="593"/>
      <c r="S5" s="593"/>
      <c r="T5" s="258" t="s">
        <v>39</v>
      </c>
      <c r="AB5" s="150" t="s">
        <v>189</v>
      </c>
    </row>
    <row r="6" spans="1:42" ht="34.15" customHeight="1">
      <c r="A6" s="254" t="s">
        <v>9</v>
      </c>
      <c r="B6" s="594"/>
      <c r="C6" s="594"/>
      <c r="D6" s="594"/>
      <c r="E6" s="594"/>
      <c r="F6" s="594"/>
      <c r="G6" s="594"/>
      <c r="H6" s="594"/>
      <c r="I6" s="594"/>
      <c r="J6" s="594"/>
      <c r="K6" s="594"/>
      <c r="L6" s="594"/>
      <c r="M6" s="62"/>
      <c r="N6" s="595" t="s">
        <v>57</v>
      </c>
      <c r="O6" s="595"/>
      <c r="P6" s="595"/>
      <c r="Q6" s="595"/>
      <c r="R6" s="595"/>
      <c r="S6" s="595"/>
      <c r="T6" s="596"/>
      <c r="AB6" s="149" t="s">
        <v>394</v>
      </c>
    </row>
    <row r="7" spans="1:42" ht="34.15" customHeight="1" thickBot="1">
      <c r="A7" s="254" t="s">
        <v>10</v>
      </c>
      <c r="B7" s="597"/>
      <c r="C7" s="597"/>
      <c r="D7" s="597"/>
      <c r="E7" s="597"/>
      <c r="F7" s="597"/>
      <c r="G7" s="597"/>
      <c r="H7" s="597"/>
      <c r="I7" s="597"/>
      <c r="J7" s="597"/>
      <c r="K7" s="597"/>
      <c r="L7" s="597"/>
      <c r="M7" s="63"/>
      <c r="N7" s="255" t="s">
        <v>38</v>
      </c>
      <c r="O7" s="598"/>
      <c r="P7" s="598"/>
      <c r="Q7" s="598"/>
      <c r="R7" s="598"/>
      <c r="S7" s="598"/>
      <c r="T7" s="256" t="s">
        <v>39</v>
      </c>
      <c r="AC7" s="508"/>
      <c r="AD7" s="508"/>
      <c r="AE7" s="508"/>
      <c r="AF7" s="508"/>
    </row>
    <row r="8" spans="1:42" ht="35.25" customHeight="1">
      <c r="A8" s="582" t="s">
        <v>58</v>
      </c>
      <c r="B8" s="531"/>
      <c r="C8" s="531"/>
      <c r="D8" s="531"/>
      <c r="E8" s="531"/>
      <c r="F8" s="531"/>
      <c r="G8" s="531"/>
      <c r="H8" s="531"/>
      <c r="I8" s="531"/>
      <c r="J8" s="531"/>
      <c r="K8" s="531"/>
      <c r="L8" s="531"/>
      <c r="M8" s="531"/>
      <c r="N8" s="531"/>
      <c r="O8" s="531"/>
      <c r="P8" s="531"/>
      <c r="Q8" s="531"/>
      <c r="R8" s="531"/>
      <c r="S8" s="531"/>
      <c r="T8" s="532"/>
      <c r="AB8" s="388" t="s">
        <v>395</v>
      </c>
    </row>
    <row r="9" spans="1:42" ht="46.15" customHeight="1">
      <c r="A9" s="60" t="s">
        <v>23</v>
      </c>
      <c r="B9" s="583"/>
      <c r="C9" s="583"/>
      <c r="D9" s="583"/>
      <c r="E9" s="583"/>
      <c r="F9" s="583"/>
      <c r="G9" s="583"/>
      <c r="H9" s="583"/>
      <c r="I9" s="583"/>
      <c r="J9" s="583"/>
      <c r="K9" s="583"/>
      <c r="L9" s="583"/>
      <c r="M9" s="583"/>
      <c r="N9" s="583"/>
      <c r="O9" s="583"/>
      <c r="P9" s="583"/>
      <c r="Q9" s="583"/>
      <c r="R9" s="583"/>
      <c r="S9" s="583"/>
      <c r="T9" s="584"/>
      <c r="AB9" s="599" t="s">
        <v>370</v>
      </c>
      <c r="AC9" s="589" t="s">
        <v>396</v>
      </c>
      <c r="AD9" s="589"/>
      <c r="AE9" s="589"/>
      <c r="AF9" s="589"/>
      <c r="AG9" s="589"/>
      <c r="AH9" s="589"/>
    </row>
    <row r="10" spans="1:42" ht="15" customHeight="1" thickBot="1">
      <c r="A10" s="64"/>
      <c r="B10" s="585" t="s">
        <v>59</v>
      </c>
      <c r="C10" s="585"/>
      <c r="D10" s="585"/>
      <c r="E10" s="585"/>
      <c r="F10" s="585"/>
      <c r="G10" s="585"/>
      <c r="H10" s="585"/>
      <c r="I10" s="585"/>
      <c r="J10" s="585"/>
      <c r="K10" s="585"/>
      <c r="L10" s="585"/>
      <c r="M10" s="585"/>
      <c r="N10" s="585"/>
      <c r="O10" s="585"/>
      <c r="P10" s="585"/>
      <c r="Q10" s="585"/>
      <c r="R10" s="585"/>
      <c r="S10" s="585"/>
      <c r="T10" s="586"/>
      <c r="AB10" s="599"/>
      <c r="AC10" s="589"/>
      <c r="AD10" s="589"/>
      <c r="AE10" s="589"/>
      <c r="AF10" s="589"/>
      <c r="AG10" s="589"/>
      <c r="AH10" s="589"/>
      <c r="AK10" s="387"/>
      <c r="AL10" s="386"/>
      <c r="AM10" s="386"/>
      <c r="AN10" s="386"/>
      <c r="AO10" s="386"/>
      <c r="AP10" s="386"/>
    </row>
    <row r="11" spans="1:42" ht="30" customHeight="1">
      <c r="A11" s="582" t="s">
        <v>60</v>
      </c>
      <c r="B11" s="531"/>
      <c r="C11" s="531"/>
      <c r="D11" s="587"/>
      <c r="E11" s="65"/>
      <c r="F11" s="588" t="s">
        <v>167</v>
      </c>
      <c r="G11" s="588"/>
      <c r="H11" s="291"/>
      <c r="I11" s="287" t="s">
        <v>2</v>
      </c>
      <c r="J11" s="291"/>
      <c r="K11" s="287" t="s">
        <v>3</v>
      </c>
      <c r="L11" s="291"/>
      <c r="M11" s="287" t="s">
        <v>4</v>
      </c>
      <c r="N11" s="66"/>
      <c r="O11" s="66"/>
      <c r="P11" s="66"/>
      <c r="Q11" s="66"/>
      <c r="R11" s="66"/>
      <c r="S11" s="66"/>
      <c r="T11" s="67"/>
      <c r="U11" s="371"/>
      <c r="V11" s="371"/>
      <c r="W11" s="371"/>
      <c r="X11" s="371"/>
      <c r="Y11" s="371"/>
      <c r="Z11" s="371"/>
      <c r="AA11" s="371"/>
      <c r="AB11" s="146" t="s">
        <v>182</v>
      </c>
      <c r="AK11" s="386"/>
      <c r="AL11" s="386"/>
      <c r="AM11" s="386"/>
      <c r="AN11" s="386"/>
      <c r="AO11" s="386"/>
      <c r="AP11" s="386"/>
    </row>
    <row r="12" spans="1:42" ht="30" customHeight="1" thickBot="1">
      <c r="A12" s="574" t="s">
        <v>61</v>
      </c>
      <c r="B12" s="575"/>
      <c r="C12" s="575"/>
      <c r="D12" s="576"/>
      <c r="E12" s="360" t="s">
        <v>363</v>
      </c>
      <c r="F12" s="577" t="s">
        <v>62</v>
      </c>
      <c r="G12" s="577"/>
      <c r="H12" s="70"/>
      <c r="I12" s="369"/>
      <c r="J12" s="261" t="s">
        <v>63</v>
      </c>
      <c r="K12" s="369"/>
      <c r="L12" s="261" t="s">
        <v>64</v>
      </c>
      <c r="M12" s="369"/>
      <c r="N12" s="261" t="s">
        <v>65</v>
      </c>
      <c r="O12" s="369"/>
      <c r="P12" s="261" t="s">
        <v>66</v>
      </c>
      <c r="Q12" s="369"/>
      <c r="R12" s="578" t="s">
        <v>236</v>
      </c>
      <c r="S12" s="578"/>
      <c r="T12" s="579"/>
      <c r="U12" s="371" t="b">
        <v>0</v>
      </c>
      <c r="V12" s="372" t="b">
        <v>0</v>
      </c>
      <c r="W12" s="372" t="b">
        <v>0</v>
      </c>
      <c r="X12" s="372" t="b">
        <v>0</v>
      </c>
      <c r="Y12" s="372" t="b">
        <v>0</v>
      </c>
      <c r="Z12" s="373">
        <f>IF(COUNTIF(U12:Y12,TRUE)&gt;0,1,0)</f>
        <v>0</v>
      </c>
      <c r="AA12" s="373"/>
      <c r="AB12" s="382"/>
      <c r="AC12" s="156" t="s">
        <v>172</v>
      </c>
      <c r="AD12" s="157" t="s">
        <v>175</v>
      </c>
      <c r="AE12" s="157" t="s">
        <v>177</v>
      </c>
      <c r="AF12" s="158" t="s">
        <v>178</v>
      </c>
      <c r="AG12" s="159" t="s">
        <v>180</v>
      </c>
      <c r="AH12" s="158" t="s">
        <v>183</v>
      </c>
      <c r="AI12" s="151" t="s">
        <v>186</v>
      </c>
      <c r="AJ12" s="147"/>
    </row>
    <row r="13" spans="1:42" ht="30" customHeight="1" thickTop="1">
      <c r="A13" s="574"/>
      <c r="B13" s="575"/>
      <c r="C13" s="575"/>
      <c r="D13" s="576"/>
      <c r="E13" s="360" t="s">
        <v>363</v>
      </c>
      <c r="F13" s="263" t="s">
        <v>67</v>
      </c>
      <c r="G13" s="368"/>
      <c r="H13" s="368"/>
      <c r="I13" s="369"/>
      <c r="J13" s="448" t="s">
        <v>63</v>
      </c>
      <c r="K13" s="369"/>
      <c r="L13" s="448" t="s">
        <v>64</v>
      </c>
      <c r="M13" s="369"/>
      <c r="N13" s="262" t="s">
        <v>68</v>
      </c>
      <c r="O13" s="369"/>
      <c r="P13" s="262" t="s">
        <v>69</v>
      </c>
      <c r="Q13" s="369"/>
      <c r="R13" s="580" t="s">
        <v>70</v>
      </c>
      <c r="S13" s="580"/>
      <c r="T13" s="581"/>
      <c r="U13" s="371" t="b">
        <v>0</v>
      </c>
      <c r="V13" s="371" t="b">
        <v>0</v>
      </c>
      <c r="W13" s="371" t="b">
        <v>0</v>
      </c>
      <c r="X13" s="371" t="b">
        <v>0</v>
      </c>
      <c r="Y13" s="371" t="b">
        <v>0</v>
      </c>
      <c r="Z13" s="373">
        <f>IF(COUNTIF(U13:Y13,TRUE)&gt;0,1,0)</f>
        <v>0</v>
      </c>
      <c r="AA13" s="373"/>
      <c r="AB13" s="154" t="s">
        <v>170</v>
      </c>
      <c r="AC13" s="160" t="s">
        <v>173</v>
      </c>
      <c r="AD13" s="161" t="s">
        <v>174</v>
      </c>
      <c r="AE13" s="161" t="s">
        <v>174</v>
      </c>
      <c r="AF13" s="161" t="s">
        <v>173</v>
      </c>
      <c r="AG13" s="161" t="s">
        <v>173</v>
      </c>
      <c r="AH13" s="161" t="s">
        <v>184</v>
      </c>
      <c r="AI13" s="152" t="s">
        <v>187</v>
      </c>
      <c r="AJ13" s="147"/>
    </row>
    <row r="14" spans="1:42" ht="30" customHeight="1">
      <c r="A14" s="574" t="s">
        <v>71</v>
      </c>
      <c r="B14" s="575"/>
      <c r="C14" s="575"/>
      <c r="D14" s="576"/>
      <c r="E14" s="369"/>
      <c r="F14" s="263" t="s">
        <v>72</v>
      </c>
      <c r="G14" s="263"/>
      <c r="H14" s="70"/>
      <c r="I14" s="290"/>
      <c r="J14" s="261" t="s">
        <v>367</v>
      </c>
      <c r="K14" s="70"/>
      <c r="L14" s="263"/>
      <c r="M14" s="263"/>
      <c r="N14" s="375" t="s">
        <v>366</v>
      </c>
      <c r="O14" s="535"/>
      <c r="P14" s="535"/>
      <c r="Q14" s="535"/>
      <c r="R14" s="535"/>
      <c r="S14" s="535"/>
      <c r="T14" s="74"/>
      <c r="U14" s="371" t="b">
        <v>0</v>
      </c>
      <c r="V14" s="371" t="b">
        <v>0</v>
      </c>
      <c r="W14" s="371"/>
      <c r="X14" s="371"/>
      <c r="Y14" s="371"/>
      <c r="Z14" s="373">
        <f>IF(COUNTIF(U14:Y14,TRUE)&gt;0,1,0)</f>
        <v>0</v>
      </c>
      <c r="AA14" s="373" t="str">
        <f>IF(V14=TRUE,1,"")</f>
        <v/>
      </c>
      <c r="AB14" s="155" t="s">
        <v>171</v>
      </c>
      <c r="AC14" s="162" t="s">
        <v>173</v>
      </c>
      <c r="AD14" s="163" t="s">
        <v>176</v>
      </c>
      <c r="AE14" s="163" t="s">
        <v>174</v>
      </c>
      <c r="AF14" s="163" t="s">
        <v>179</v>
      </c>
      <c r="AG14" s="163" t="s">
        <v>181</v>
      </c>
      <c r="AH14" s="163" t="s">
        <v>185</v>
      </c>
      <c r="AI14" s="153" t="s">
        <v>187</v>
      </c>
      <c r="AJ14" s="55"/>
    </row>
    <row r="15" spans="1:42" ht="30" customHeight="1">
      <c r="A15" s="574" t="s">
        <v>379</v>
      </c>
      <c r="B15" s="575"/>
      <c r="C15" s="575"/>
      <c r="D15" s="576"/>
      <c r="E15" s="268" t="s">
        <v>128</v>
      </c>
      <c r="F15" s="289"/>
      <c r="G15" s="269" t="s">
        <v>2</v>
      </c>
      <c r="H15" s="289"/>
      <c r="I15" s="269" t="s">
        <v>3</v>
      </c>
      <c r="J15" s="289"/>
      <c r="K15" s="269" t="s">
        <v>4</v>
      </c>
      <c r="L15" s="449" t="s">
        <v>73</v>
      </c>
      <c r="M15" s="268" t="s">
        <v>128</v>
      </c>
      <c r="N15" s="418"/>
      <c r="O15" s="269" t="s">
        <v>2</v>
      </c>
      <c r="P15" s="290"/>
      <c r="Q15" s="269" t="s">
        <v>74</v>
      </c>
      <c r="R15" s="290"/>
      <c r="S15" s="269" t="s">
        <v>4</v>
      </c>
      <c r="T15" s="265" t="s">
        <v>168</v>
      </c>
      <c r="U15" s="371"/>
      <c r="V15" s="371"/>
      <c r="W15" s="371"/>
      <c r="X15" s="371"/>
      <c r="Y15" s="371"/>
      <c r="Z15" s="371"/>
      <c r="AA15" s="371"/>
      <c r="AB15" s="72"/>
      <c r="AC15" s="72"/>
      <c r="AD15" s="72"/>
      <c r="AE15" s="72"/>
      <c r="AF15" s="72"/>
      <c r="AG15" s="72"/>
      <c r="AH15" s="72"/>
    </row>
    <row r="16" spans="1:42" ht="30" customHeight="1">
      <c r="A16" s="574" t="s">
        <v>75</v>
      </c>
      <c r="B16" s="575"/>
      <c r="C16" s="575"/>
      <c r="D16" s="576"/>
      <c r="E16" s="369"/>
      <c r="F16" s="263" t="s">
        <v>76</v>
      </c>
      <c r="G16" s="369"/>
      <c r="H16" s="263" t="s">
        <v>78</v>
      </c>
      <c r="I16" s="369"/>
      <c r="J16" s="577" t="s">
        <v>79</v>
      </c>
      <c r="K16" s="577"/>
      <c r="L16" s="577"/>
      <c r="M16" s="369"/>
      <c r="N16" s="261" t="s">
        <v>352</v>
      </c>
      <c r="O16" s="261" t="s">
        <v>368</v>
      </c>
      <c r="P16" s="590"/>
      <c r="Q16" s="590"/>
      <c r="R16" s="590"/>
      <c r="S16" s="590"/>
      <c r="T16" s="265" t="s">
        <v>21</v>
      </c>
      <c r="U16" s="371" t="b">
        <v>0</v>
      </c>
      <c r="V16" s="371" t="b">
        <v>0</v>
      </c>
      <c r="W16" s="371" t="b">
        <v>0</v>
      </c>
      <c r="X16" s="371" t="b">
        <v>0</v>
      </c>
      <c r="Y16" s="371"/>
      <c r="Z16" s="373">
        <f>IF(COUNTIF(U16:Y16,TRUE)&gt;0,1,0)</f>
        <v>0</v>
      </c>
      <c r="AA16" s="373" t="str">
        <f>IF(X16=TRUE,1,"")</f>
        <v/>
      </c>
      <c r="AB16" s="148" t="s">
        <v>188</v>
      </c>
      <c r="AC16" s="71"/>
      <c r="AD16" s="72"/>
      <c r="AE16" s="72"/>
      <c r="AF16" s="72"/>
      <c r="AG16" s="72"/>
      <c r="AH16" s="72"/>
    </row>
    <row r="17" spans="1:37" ht="30" customHeight="1">
      <c r="A17" s="574" t="s">
        <v>80</v>
      </c>
      <c r="B17" s="575"/>
      <c r="C17" s="575"/>
      <c r="D17" s="576"/>
      <c r="E17" s="376"/>
      <c r="F17" s="264" t="s">
        <v>81</v>
      </c>
      <c r="G17" s="451"/>
      <c r="H17" s="377" t="s">
        <v>308</v>
      </c>
      <c r="I17" s="612" t="s">
        <v>310</v>
      </c>
      <c r="J17" s="613"/>
      <c r="K17" s="616" t="s">
        <v>82</v>
      </c>
      <c r="L17" s="617"/>
      <c r="M17" s="76"/>
      <c r="N17" s="600"/>
      <c r="O17" s="600"/>
      <c r="P17" s="600"/>
      <c r="Q17" s="601"/>
      <c r="R17" s="600"/>
      <c r="S17" s="600"/>
      <c r="T17" s="602"/>
      <c r="U17" s="371" t="b">
        <v>0</v>
      </c>
      <c r="V17" s="371" t="b">
        <v>0</v>
      </c>
      <c r="W17" s="371" t="b">
        <v>0</v>
      </c>
      <c r="X17" s="371"/>
      <c r="Y17" s="371"/>
      <c r="Z17" s="373">
        <f>IF(COUNTIF(U17:Y17,TRUE)&gt;0,1,0)</f>
        <v>0</v>
      </c>
      <c r="AA17" s="373"/>
      <c r="AB17" s="383" t="s">
        <v>190</v>
      </c>
      <c r="AC17" s="72"/>
      <c r="AD17" s="72"/>
      <c r="AE17" s="72"/>
      <c r="AF17" s="72"/>
      <c r="AG17" s="72"/>
      <c r="AH17" s="72"/>
    </row>
    <row r="18" spans="1:37" ht="30" customHeight="1">
      <c r="A18" s="574"/>
      <c r="B18" s="575"/>
      <c r="C18" s="575"/>
      <c r="D18" s="576"/>
      <c r="E18" s="378"/>
      <c r="F18" s="603" t="s">
        <v>309</v>
      </c>
      <c r="G18" s="603"/>
      <c r="H18" s="604"/>
      <c r="I18" s="614"/>
      <c r="J18" s="615"/>
      <c r="K18" s="605" t="s">
        <v>83</v>
      </c>
      <c r="L18" s="606"/>
      <c r="M18" s="77"/>
      <c r="N18" s="536"/>
      <c r="O18" s="536"/>
      <c r="P18" s="288" t="s">
        <v>320</v>
      </c>
      <c r="Q18" s="379"/>
      <c r="R18" s="607" t="s">
        <v>84</v>
      </c>
      <c r="S18" s="607"/>
      <c r="T18" s="608"/>
      <c r="U18" s="371" t="b">
        <v>0</v>
      </c>
      <c r="Z18" s="373">
        <f>IF(COUNTIF(U18:Y18,TRUE)&gt;0,1,0)</f>
        <v>0</v>
      </c>
      <c r="AA18" s="373"/>
      <c r="AB18" s="282" t="s">
        <v>319</v>
      </c>
      <c r="AC18" s="72"/>
      <c r="AD18" s="72"/>
      <c r="AE18" s="72"/>
      <c r="AF18" s="72"/>
      <c r="AG18" s="72"/>
      <c r="AH18" s="72"/>
    </row>
    <row r="19" spans="1:37" ht="30" customHeight="1">
      <c r="A19" s="609" t="s">
        <v>85</v>
      </c>
      <c r="B19" s="610"/>
      <c r="C19" s="610"/>
      <c r="D19" s="611"/>
      <c r="E19" s="463" t="str">
        <f>IF(Z19=1,"","✓")</f>
        <v>✓</v>
      </c>
      <c r="F19" s="263" t="s">
        <v>86</v>
      </c>
      <c r="G19" s="70"/>
      <c r="H19" s="70"/>
      <c r="I19" s="369"/>
      <c r="J19" s="577" t="s">
        <v>87</v>
      </c>
      <c r="K19" s="577"/>
      <c r="L19" s="577"/>
      <c r="M19" s="577"/>
      <c r="N19" s="70"/>
      <c r="O19" s="454"/>
      <c r="P19" s="455" t="s">
        <v>88</v>
      </c>
      <c r="Q19" s="456"/>
      <c r="R19" s="70"/>
      <c r="S19" s="70"/>
      <c r="T19" s="74"/>
      <c r="U19" s="371" t="b">
        <v>0</v>
      </c>
      <c r="Z19" s="373">
        <f>IF(COUNTIF(U19:Y19,TRUE)&gt;0,1,0)</f>
        <v>0</v>
      </c>
      <c r="AA19" s="373"/>
      <c r="AB19" s="441" t="s">
        <v>192</v>
      </c>
      <c r="AC19" s="72"/>
      <c r="AD19" s="72"/>
      <c r="AE19" s="72"/>
      <c r="AF19" s="72"/>
      <c r="AG19" s="72"/>
      <c r="AH19" s="72"/>
    </row>
    <row r="20" spans="1:37" ht="30" customHeight="1" thickBot="1">
      <c r="A20" s="548" t="s">
        <v>89</v>
      </c>
      <c r="B20" s="549"/>
      <c r="C20" s="549"/>
      <c r="D20" s="550"/>
      <c r="E20" s="551" t="s">
        <v>90</v>
      </c>
      <c r="F20" s="552"/>
      <c r="G20" s="78"/>
      <c r="H20" s="528"/>
      <c r="I20" s="528"/>
      <c r="J20" s="528"/>
      <c r="K20" s="528"/>
      <c r="L20" s="266" t="s">
        <v>91</v>
      </c>
      <c r="M20" s="79"/>
      <c r="N20" s="270" t="s">
        <v>92</v>
      </c>
      <c r="O20" s="80"/>
      <c r="P20" s="81"/>
      <c r="Q20" s="553"/>
      <c r="R20" s="553"/>
      <c r="S20" s="553"/>
      <c r="T20" s="267" t="s">
        <v>93</v>
      </c>
      <c r="U20" s="371"/>
      <c r="Z20" s="373">
        <f>IF(COUNTIF(U20:Y20,TRUE)&gt;0,1,0)</f>
        <v>0</v>
      </c>
      <c r="AA20" s="373"/>
      <c r="AB20" s="72"/>
      <c r="AC20" s="72"/>
      <c r="AD20" s="72"/>
      <c r="AE20" s="72"/>
      <c r="AF20" s="72"/>
      <c r="AG20" s="72"/>
      <c r="AH20" s="72"/>
    </row>
    <row r="21" spans="1:37" ht="30.75" customHeight="1">
      <c r="A21" s="513" t="s">
        <v>94</v>
      </c>
      <c r="B21" s="554" t="s">
        <v>95</v>
      </c>
      <c r="C21" s="556" t="s">
        <v>96</v>
      </c>
      <c r="D21" s="557"/>
      <c r="E21" s="556" t="s">
        <v>97</v>
      </c>
      <c r="F21" s="560"/>
      <c r="G21" s="556" t="s">
        <v>98</v>
      </c>
      <c r="H21" s="560"/>
      <c r="I21" s="557" t="s">
        <v>99</v>
      </c>
      <c r="J21" s="562"/>
      <c r="K21" s="537"/>
      <c r="L21" s="538"/>
      <c r="M21" s="539" t="s">
        <v>100</v>
      </c>
      <c r="N21" s="540"/>
      <c r="O21" s="540"/>
      <c r="P21" s="540"/>
      <c r="Q21" s="539" t="s">
        <v>101</v>
      </c>
      <c r="R21" s="540"/>
      <c r="S21" s="540"/>
      <c r="T21" s="541"/>
    </row>
    <row r="22" spans="1:37" ht="30" customHeight="1">
      <c r="A22" s="514"/>
      <c r="B22" s="555"/>
      <c r="C22" s="558"/>
      <c r="D22" s="559"/>
      <c r="E22" s="558"/>
      <c r="F22" s="561"/>
      <c r="G22" s="558"/>
      <c r="H22" s="561"/>
      <c r="I22" s="559"/>
      <c r="J22" s="563"/>
      <c r="K22" s="542" t="s">
        <v>102</v>
      </c>
      <c r="L22" s="543"/>
      <c r="M22" s="544">
        <f>③!D36</f>
        <v>0</v>
      </c>
      <c r="N22" s="545"/>
      <c r="O22" s="545"/>
      <c r="P22" s="292"/>
      <c r="Q22" s="544">
        <f>⑦!D36</f>
        <v>0</v>
      </c>
      <c r="R22" s="545"/>
      <c r="S22" s="545"/>
      <c r="T22" s="295"/>
      <c r="AB22" s="591"/>
      <c r="AC22" s="591"/>
      <c r="AD22" s="591"/>
      <c r="AE22" s="591"/>
      <c r="AF22" s="591"/>
      <c r="AG22" s="591"/>
      <c r="AH22" s="591"/>
      <c r="AI22" s="591"/>
      <c r="AJ22" s="591"/>
      <c r="AK22" s="591"/>
    </row>
    <row r="23" spans="1:37" ht="30" customHeight="1">
      <c r="A23" s="525" t="s">
        <v>100</v>
      </c>
      <c r="B23" s="82"/>
      <c r="C23" s="83"/>
      <c r="D23" s="84"/>
      <c r="E23" s="83"/>
      <c r="F23" s="85"/>
      <c r="G23" s="83"/>
      <c r="H23" s="85"/>
      <c r="I23" s="84"/>
      <c r="J23" s="86"/>
      <c r="K23" s="542"/>
      <c r="L23" s="543"/>
      <c r="M23" s="546"/>
      <c r="N23" s="547"/>
      <c r="O23" s="547"/>
      <c r="P23" s="293" t="s">
        <v>103</v>
      </c>
      <c r="Q23" s="546"/>
      <c r="R23" s="547"/>
      <c r="S23" s="547"/>
      <c r="T23" s="294" t="s">
        <v>103</v>
      </c>
    </row>
    <row r="24" spans="1:37" ht="30" customHeight="1" thickBot="1">
      <c r="A24" s="514"/>
      <c r="B24" s="87"/>
      <c r="C24" s="88"/>
      <c r="D24" s="89"/>
      <c r="E24" s="88"/>
      <c r="F24" s="90"/>
      <c r="G24" s="88"/>
      <c r="H24" s="90"/>
      <c r="I24" s="89"/>
      <c r="J24" s="91"/>
      <c r="K24" s="92"/>
      <c r="L24" s="528" t="s">
        <v>104</v>
      </c>
      <c r="M24" s="528"/>
      <c r="N24" s="528"/>
      <c r="O24" s="528"/>
      <c r="P24" s="528"/>
      <c r="Q24" s="528"/>
      <c r="R24" s="528"/>
      <c r="S24" s="528"/>
      <c r="T24" s="529"/>
    </row>
    <row r="25" spans="1:37" ht="30" customHeight="1">
      <c r="A25" s="525" t="s">
        <v>101</v>
      </c>
      <c r="B25" s="93"/>
      <c r="C25" s="94"/>
      <c r="D25" s="58"/>
      <c r="E25" s="94"/>
      <c r="F25" s="95"/>
      <c r="G25" s="94"/>
      <c r="H25" s="95"/>
      <c r="I25" s="58"/>
      <c r="J25" s="96"/>
      <c r="K25" s="97"/>
      <c r="L25" s="531" t="s">
        <v>105</v>
      </c>
      <c r="M25" s="531"/>
      <c r="N25" s="531"/>
      <c r="O25" s="531"/>
      <c r="P25" s="531"/>
      <c r="Q25" s="531"/>
      <c r="R25" s="531"/>
      <c r="S25" s="531"/>
      <c r="T25" s="532"/>
      <c r="U25" s="374"/>
      <c r="V25" s="374"/>
      <c r="W25" s="374"/>
      <c r="X25" s="374"/>
      <c r="Y25" s="374"/>
      <c r="Z25" s="374"/>
      <c r="AA25" s="374"/>
    </row>
    <row r="26" spans="1:37" ht="30" customHeight="1" thickBot="1">
      <c r="A26" s="530"/>
      <c r="B26" s="98"/>
      <c r="C26" s="99"/>
      <c r="D26" s="100"/>
      <c r="E26" s="99"/>
      <c r="F26" s="101"/>
      <c r="G26" s="99"/>
      <c r="H26" s="101"/>
      <c r="I26" s="100"/>
      <c r="J26" s="102"/>
      <c r="K26" s="92"/>
      <c r="L26" s="533" t="s">
        <v>106</v>
      </c>
      <c r="M26" s="533"/>
      <c r="N26" s="533"/>
      <c r="O26" s="533"/>
      <c r="P26" s="533"/>
      <c r="Q26" s="533"/>
      <c r="R26" s="533"/>
      <c r="S26" s="533"/>
      <c r="T26" s="534"/>
      <c r="U26" s="374"/>
      <c r="V26" s="374"/>
      <c r="W26" s="374"/>
      <c r="X26" s="374"/>
      <c r="Y26" s="374"/>
      <c r="Z26" s="374"/>
      <c r="AA26" s="374"/>
    </row>
    <row r="27" spans="1:37" ht="29.25" customHeight="1">
      <c r="A27" s="513" t="s">
        <v>107</v>
      </c>
      <c r="B27" s="515" t="s">
        <v>311</v>
      </c>
      <c r="C27" s="516"/>
      <c r="D27" s="103"/>
      <c r="E27" s="104" t="s">
        <v>2</v>
      </c>
      <c r="F27" s="103"/>
      <c r="G27" s="104" t="s">
        <v>3</v>
      </c>
      <c r="H27" s="103"/>
      <c r="I27" s="104" t="s">
        <v>4</v>
      </c>
      <c r="J27" s="105"/>
      <c r="K27" s="517" t="s">
        <v>108</v>
      </c>
      <c r="L27" s="518"/>
      <c r="M27" s="518"/>
      <c r="N27" s="518"/>
      <c r="O27" s="106"/>
      <c r="P27" s="107"/>
      <c r="Q27" s="107"/>
      <c r="R27" s="107"/>
      <c r="S27" s="107"/>
      <c r="T27" s="108"/>
    </row>
    <row r="28" spans="1:37" ht="29.25" customHeight="1">
      <c r="A28" s="514"/>
      <c r="B28" s="465"/>
      <c r="C28" s="466"/>
      <c r="D28" s="466"/>
      <c r="E28" s="109" t="s">
        <v>38</v>
      </c>
      <c r="F28" s="466"/>
      <c r="G28" s="466"/>
      <c r="H28" s="466"/>
      <c r="I28" s="466"/>
      <c r="J28" s="110" t="s">
        <v>39</v>
      </c>
      <c r="K28" s="519"/>
      <c r="L28" s="520"/>
      <c r="M28" s="520"/>
      <c r="N28" s="520"/>
      <c r="O28" s="520"/>
      <c r="P28" s="520"/>
      <c r="Q28" s="520"/>
      <c r="R28" s="520"/>
      <c r="S28" s="520"/>
      <c r="T28" s="521"/>
    </row>
    <row r="29" spans="1:37" ht="29.25" customHeight="1">
      <c r="A29" s="525" t="s">
        <v>380</v>
      </c>
      <c r="B29" s="526" t="s">
        <v>311</v>
      </c>
      <c r="C29" s="527"/>
      <c r="D29" s="111"/>
      <c r="E29" s="75" t="s">
        <v>2</v>
      </c>
      <c r="F29" s="111"/>
      <c r="G29" s="75" t="s">
        <v>3</v>
      </c>
      <c r="H29" s="111"/>
      <c r="I29" s="75" t="s">
        <v>4</v>
      </c>
      <c r="J29" s="112"/>
      <c r="K29" s="522"/>
      <c r="L29" s="523"/>
      <c r="M29" s="523"/>
      <c r="N29" s="523"/>
      <c r="O29" s="523"/>
      <c r="P29" s="523"/>
      <c r="Q29" s="523"/>
      <c r="R29" s="523"/>
      <c r="S29" s="523"/>
      <c r="T29" s="524"/>
      <c r="AB29" s="412" t="str">
        <f>IF(AC29=⑥!AP14,"確認日一致","確認日不一致")</f>
        <v>確認日一致</v>
      </c>
      <c r="AC29" s="408" t="str">
        <f>TEXT(D29,0)&amp;TEXT(F29,0)&amp;TEXT(H29,0)&amp;TEXT(F30,0)</f>
        <v>0000</v>
      </c>
    </row>
    <row r="30" spans="1:37" ht="29.25" customHeight="1">
      <c r="A30" s="514"/>
      <c r="B30" s="465"/>
      <c r="C30" s="466"/>
      <c r="D30" s="466"/>
      <c r="E30" s="109" t="s">
        <v>38</v>
      </c>
      <c r="F30" s="466">
        <f>F28</f>
        <v>0</v>
      </c>
      <c r="G30" s="466"/>
      <c r="H30" s="466"/>
      <c r="I30" s="466"/>
      <c r="J30" s="110" t="s">
        <v>39</v>
      </c>
      <c r="K30" s="502" t="s">
        <v>109</v>
      </c>
      <c r="L30" s="503"/>
      <c r="M30" s="503"/>
      <c r="N30" s="503"/>
      <c r="O30" s="113" t="s">
        <v>38</v>
      </c>
      <c r="P30" s="504"/>
      <c r="Q30" s="504"/>
      <c r="R30" s="504"/>
      <c r="S30" s="504"/>
      <c r="T30" s="114" t="s">
        <v>39</v>
      </c>
    </row>
    <row r="31" spans="1:37" ht="29.25" customHeight="1">
      <c r="A31" s="271" t="s">
        <v>110</v>
      </c>
      <c r="B31" s="485" t="s">
        <v>311</v>
      </c>
      <c r="C31" s="486"/>
      <c r="D31" s="413">
        <f>⑥!R22</f>
        <v>0</v>
      </c>
      <c r="E31" s="73" t="s">
        <v>2</v>
      </c>
      <c r="F31" s="413">
        <f>⑥!W22</f>
        <v>0</v>
      </c>
      <c r="G31" s="73" t="s">
        <v>3</v>
      </c>
      <c r="H31" s="413">
        <f>⑥!AB22</f>
        <v>0</v>
      </c>
      <c r="I31" s="73" t="s">
        <v>4</v>
      </c>
      <c r="J31" s="116"/>
      <c r="K31" s="505" t="s">
        <v>111</v>
      </c>
      <c r="L31" s="506"/>
      <c r="M31" s="506"/>
      <c r="N31" s="506"/>
      <c r="O31" s="58"/>
      <c r="P31" s="117"/>
      <c r="Q31" s="117"/>
      <c r="R31" s="117"/>
      <c r="S31" s="117"/>
      <c r="T31" s="118"/>
    </row>
    <row r="32" spans="1:37" ht="29.25" customHeight="1">
      <c r="A32" s="272" t="s">
        <v>112</v>
      </c>
      <c r="B32" s="485" t="s">
        <v>311</v>
      </c>
      <c r="C32" s="486"/>
      <c r="D32" s="115">
        <f>⑥!AE6</f>
        <v>0</v>
      </c>
      <c r="E32" s="73" t="s">
        <v>2</v>
      </c>
      <c r="F32" s="115">
        <f>⑥!AH6</f>
        <v>0</v>
      </c>
      <c r="G32" s="73" t="s">
        <v>3</v>
      </c>
      <c r="H32" s="115">
        <f>⑥!AK6</f>
        <v>0</v>
      </c>
      <c r="I32" s="73" t="s">
        <v>4</v>
      </c>
      <c r="J32" s="116"/>
      <c r="K32" s="507" t="s">
        <v>9</v>
      </c>
      <c r="L32" s="508"/>
      <c r="M32" s="509"/>
      <c r="N32" s="509"/>
      <c r="O32" s="509"/>
      <c r="P32" s="509"/>
      <c r="Q32" s="509"/>
      <c r="R32" s="509"/>
      <c r="S32" s="509"/>
      <c r="T32" s="510"/>
    </row>
    <row r="33" spans="1:30" ht="29.25" customHeight="1">
      <c r="A33" s="272" t="s">
        <v>113</v>
      </c>
      <c r="B33" s="485" t="s">
        <v>311</v>
      </c>
      <c r="C33" s="486"/>
      <c r="D33" s="413">
        <f>⑥!R24</f>
        <v>0</v>
      </c>
      <c r="E33" s="73" t="s">
        <v>2</v>
      </c>
      <c r="F33" s="413">
        <f>⑥!W24</f>
        <v>0</v>
      </c>
      <c r="G33" s="73" t="s">
        <v>3</v>
      </c>
      <c r="H33" s="413">
        <f>⑥!AB24</f>
        <v>0</v>
      </c>
      <c r="I33" s="73" t="s">
        <v>4</v>
      </c>
      <c r="J33" s="116"/>
      <c r="K33" s="507"/>
      <c r="L33" s="508"/>
      <c r="M33" s="511"/>
      <c r="N33" s="511"/>
      <c r="O33" s="511"/>
      <c r="P33" s="511"/>
      <c r="Q33" s="511"/>
      <c r="R33" s="511"/>
      <c r="S33" s="511"/>
      <c r="T33" s="512"/>
    </row>
    <row r="34" spans="1:30" ht="29.25" customHeight="1" thickBot="1">
      <c r="A34" s="273" t="s">
        <v>114</v>
      </c>
      <c r="B34" s="485" t="s">
        <v>311</v>
      </c>
      <c r="C34" s="486"/>
      <c r="D34" s="115"/>
      <c r="E34" s="73" t="s">
        <v>2</v>
      </c>
      <c r="F34" s="115"/>
      <c r="G34" s="75" t="s">
        <v>3</v>
      </c>
      <c r="H34" s="115"/>
      <c r="I34" s="73" t="s">
        <v>4</v>
      </c>
      <c r="J34" s="116"/>
      <c r="K34" s="487" t="s">
        <v>115</v>
      </c>
      <c r="L34" s="488"/>
      <c r="M34" s="488"/>
      <c r="N34" s="488"/>
      <c r="O34" s="409" t="s">
        <v>38</v>
      </c>
      <c r="P34" s="489"/>
      <c r="Q34" s="489"/>
      <c r="R34" s="489"/>
      <c r="S34" s="489"/>
      <c r="T34" s="417" t="s">
        <v>39</v>
      </c>
    </row>
    <row r="35" spans="1:30" ht="21" customHeight="1">
      <c r="A35" s="490" t="s">
        <v>116</v>
      </c>
      <c r="B35" s="491"/>
      <c r="C35" s="492" t="s">
        <v>14</v>
      </c>
      <c r="D35" s="494" t="s">
        <v>117</v>
      </c>
      <c r="E35" s="494"/>
      <c r="F35" s="495"/>
      <c r="G35" s="296" t="s">
        <v>77</v>
      </c>
      <c r="H35" s="297" t="s">
        <v>118</v>
      </c>
      <c r="I35" s="492" t="s">
        <v>14</v>
      </c>
      <c r="J35" s="494" t="s">
        <v>119</v>
      </c>
      <c r="K35" s="296" t="s">
        <v>77</v>
      </c>
      <c r="L35" s="427" t="s">
        <v>386</v>
      </c>
      <c r="M35" s="427"/>
      <c r="N35" s="428"/>
      <c r="O35" s="429" t="s">
        <v>385</v>
      </c>
      <c r="P35" s="430"/>
      <c r="Q35" s="296" t="s">
        <v>77</v>
      </c>
      <c r="R35" s="431" t="s">
        <v>381</v>
      </c>
      <c r="S35" s="296" t="s">
        <v>77</v>
      </c>
      <c r="T35" s="432" t="s">
        <v>382</v>
      </c>
    </row>
    <row r="36" spans="1:30" ht="21" customHeight="1">
      <c r="A36" s="498" t="s">
        <v>120</v>
      </c>
      <c r="B36" s="499"/>
      <c r="C36" s="493"/>
      <c r="D36" s="496"/>
      <c r="E36" s="496"/>
      <c r="F36" s="497"/>
      <c r="G36" s="283" t="s">
        <v>77</v>
      </c>
      <c r="H36" s="299" t="s">
        <v>121</v>
      </c>
      <c r="I36" s="493"/>
      <c r="J36" s="496"/>
      <c r="K36" s="283" t="s">
        <v>77</v>
      </c>
      <c r="L36" s="119" t="s">
        <v>122</v>
      </c>
      <c r="M36" s="119"/>
      <c r="N36" s="120"/>
      <c r="O36" s="283" t="s">
        <v>77</v>
      </c>
      <c r="P36" s="300" t="s">
        <v>123</v>
      </c>
      <c r="Q36" s="283" t="s">
        <v>77</v>
      </c>
      <c r="R36" s="500" t="s">
        <v>124</v>
      </c>
      <c r="S36" s="500"/>
      <c r="T36" s="501"/>
      <c r="AB36" s="464" t="s">
        <v>323</v>
      </c>
      <c r="AC36" s="464"/>
      <c r="AD36" s="464"/>
    </row>
    <row r="37" spans="1:30" s="68" customFormat="1" ht="21" customHeight="1">
      <c r="A37" s="474" t="s">
        <v>125</v>
      </c>
      <c r="B37" s="475"/>
      <c r="C37" s="298" t="s">
        <v>77</v>
      </c>
      <c r="D37" s="426" t="s">
        <v>126</v>
      </c>
      <c r="E37" s="298" t="s">
        <v>77</v>
      </c>
      <c r="F37" s="426" t="s">
        <v>127</v>
      </c>
      <c r="G37" s="298" t="s">
        <v>77</v>
      </c>
      <c r="H37" s="425" t="s">
        <v>128</v>
      </c>
      <c r="I37" s="476"/>
      <c r="J37" s="477"/>
      <c r="K37" s="301" t="s">
        <v>2</v>
      </c>
      <c r="L37" s="302" t="s">
        <v>129</v>
      </c>
      <c r="M37" s="478"/>
      <c r="N37" s="479"/>
      <c r="O37" s="303" t="s">
        <v>130</v>
      </c>
      <c r="P37" s="304"/>
      <c r="Q37" s="69" t="s">
        <v>77</v>
      </c>
      <c r="R37" s="304" t="s">
        <v>131</v>
      </c>
      <c r="S37" s="69" t="s">
        <v>77</v>
      </c>
      <c r="T37" s="305" t="s">
        <v>132</v>
      </c>
      <c r="U37" s="371"/>
      <c r="V37" s="371"/>
      <c r="W37" s="371"/>
      <c r="X37" s="371"/>
      <c r="Y37" s="371"/>
      <c r="Z37" s="371"/>
      <c r="AA37" s="371"/>
      <c r="AB37" s="464"/>
      <c r="AC37" s="464"/>
      <c r="AD37" s="464"/>
    </row>
    <row r="38" spans="1:30" ht="16.899999999999999" customHeight="1">
      <c r="A38" s="480" t="s">
        <v>133</v>
      </c>
      <c r="B38" s="481"/>
      <c r="C38" s="469" t="s">
        <v>14</v>
      </c>
      <c r="D38" s="467" t="s">
        <v>134</v>
      </c>
      <c r="E38" s="467" t="s">
        <v>135</v>
      </c>
      <c r="F38" s="467"/>
      <c r="G38" s="467" t="s">
        <v>136</v>
      </c>
      <c r="H38" s="484"/>
      <c r="I38" s="469" t="s">
        <v>14</v>
      </c>
      <c r="J38" s="467" t="s">
        <v>137</v>
      </c>
      <c r="K38" s="467"/>
      <c r="L38" s="467"/>
      <c r="M38" s="467" t="s">
        <v>2</v>
      </c>
      <c r="N38" s="469" t="s">
        <v>14</v>
      </c>
      <c r="O38" s="471" t="s">
        <v>138</v>
      </c>
      <c r="P38" s="471"/>
      <c r="Q38" s="471"/>
      <c r="R38" s="467" t="s">
        <v>139</v>
      </c>
      <c r="S38" s="467"/>
      <c r="T38" s="473"/>
    </row>
    <row r="39" spans="1:30" ht="16.899999999999999" customHeight="1" thickBot="1">
      <c r="A39" s="482"/>
      <c r="B39" s="483"/>
      <c r="C39" s="470"/>
      <c r="D39" s="468"/>
      <c r="E39" s="121"/>
      <c r="F39" s="468"/>
      <c r="G39" s="468"/>
      <c r="H39" s="424" t="s">
        <v>2</v>
      </c>
      <c r="I39" s="470"/>
      <c r="J39" s="468"/>
      <c r="K39" s="468"/>
      <c r="L39" s="468"/>
      <c r="M39" s="468"/>
      <c r="N39" s="470"/>
      <c r="O39" s="472"/>
      <c r="P39" s="472"/>
      <c r="Q39" s="472"/>
      <c r="R39" s="468"/>
      <c r="S39" s="468"/>
      <c r="T39" s="306" t="s">
        <v>140</v>
      </c>
    </row>
    <row r="40" spans="1:30">
      <c r="A40" s="122"/>
      <c r="B40" s="122"/>
      <c r="C40" s="122"/>
      <c r="D40" s="122"/>
      <c r="E40" s="122"/>
      <c r="F40" s="122"/>
      <c r="G40" s="122"/>
      <c r="H40" s="122"/>
      <c r="I40" s="122"/>
      <c r="J40" s="122"/>
      <c r="K40" s="122"/>
      <c r="L40" s="122"/>
      <c r="M40" s="122"/>
      <c r="N40" s="122"/>
      <c r="O40" s="122"/>
      <c r="P40" s="122"/>
      <c r="Q40" s="122"/>
      <c r="R40" s="122"/>
      <c r="S40" s="122"/>
      <c r="T40" s="122"/>
    </row>
    <row r="41" spans="1:30">
      <c r="A41" s="122"/>
      <c r="B41" s="122"/>
      <c r="C41" s="122"/>
      <c r="D41" s="122"/>
      <c r="E41" s="122"/>
      <c r="F41" s="122"/>
      <c r="G41" s="122"/>
      <c r="H41" s="122"/>
      <c r="I41" s="122"/>
      <c r="J41" s="122"/>
      <c r="K41" s="122"/>
      <c r="L41" s="122"/>
      <c r="M41" s="122"/>
      <c r="N41" s="122"/>
      <c r="O41" s="122"/>
      <c r="P41" s="122"/>
      <c r="Q41" s="122"/>
      <c r="R41" s="122"/>
      <c r="S41" s="122"/>
      <c r="T41" s="122"/>
    </row>
    <row r="42" spans="1:30">
      <c r="A42" s="122"/>
      <c r="B42" s="122"/>
      <c r="C42" s="122"/>
      <c r="D42" s="122"/>
      <c r="E42" s="122"/>
      <c r="F42" s="122"/>
      <c r="G42" s="122"/>
      <c r="H42" s="122"/>
      <c r="I42" s="122"/>
      <c r="J42" s="122"/>
      <c r="K42" s="122"/>
      <c r="L42" s="122"/>
      <c r="M42" s="122"/>
      <c r="N42" s="122"/>
      <c r="O42" s="122"/>
      <c r="P42" s="122"/>
      <c r="Q42" s="122"/>
      <c r="R42" s="122"/>
      <c r="S42" s="122"/>
      <c r="T42" s="122"/>
    </row>
  </sheetData>
  <mergeCells count="109">
    <mergeCell ref="AC9:AH10"/>
    <mergeCell ref="P16:S16"/>
    <mergeCell ref="AB22:AK22"/>
    <mergeCell ref="B5:L5"/>
    <mergeCell ref="O5:S5"/>
    <mergeCell ref="B6:L6"/>
    <mergeCell ref="N6:T6"/>
    <mergeCell ref="B7:L7"/>
    <mergeCell ref="O7:S7"/>
    <mergeCell ref="AC7:AF7"/>
    <mergeCell ref="J19:M19"/>
    <mergeCell ref="AB9:AB10"/>
    <mergeCell ref="N17:T17"/>
    <mergeCell ref="F18:H18"/>
    <mergeCell ref="K18:L18"/>
    <mergeCell ref="R18:T18"/>
    <mergeCell ref="A19:D19"/>
    <mergeCell ref="A14:D14"/>
    <mergeCell ref="A15:D15"/>
    <mergeCell ref="A16:D16"/>
    <mergeCell ref="J16:L16"/>
    <mergeCell ref="A17:D18"/>
    <mergeCell ref="I17:J18"/>
    <mergeCell ref="K17:L17"/>
    <mergeCell ref="A1:D1"/>
    <mergeCell ref="P1:P3"/>
    <mergeCell ref="R1:R3"/>
    <mergeCell ref="T1:T3"/>
    <mergeCell ref="A2:L3"/>
    <mergeCell ref="A4:L4"/>
    <mergeCell ref="N4:T4"/>
    <mergeCell ref="A12:D13"/>
    <mergeCell ref="F12:G12"/>
    <mergeCell ref="R12:T12"/>
    <mergeCell ref="R13:T13"/>
    <mergeCell ref="A8:T8"/>
    <mergeCell ref="B9:T9"/>
    <mergeCell ref="B10:T10"/>
    <mergeCell ref="A11:D11"/>
    <mergeCell ref="F11:G11"/>
    <mergeCell ref="O14:S14"/>
    <mergeCell ref="N18:O18"/>
    <mergeCell ref="K21:L21"/>
    <mergeCell ref="M21:P21"/>
    <mergeCell ref="Q21:T21"/>
    <mergeCell ref="K22:L23"/>
    <mergeCell ref="M22:O23"/>
    <mergeCell ref="Q22:S23"/>
    <mergeCell ref="A20:D20"/>
    <mergeCell ref="E20:F20"/>
    <mergeCell ref="H20:K20"/>
    <mergeCell ref="Q20:S20"/>
    <mergeCell ref="A21:A22"/>
    <mergeCell ref="B21:B22"/>
    <mergeCell ref="C21:D22"/>
    <mergeCell ref="E21:F22"/>
    <mergeCell ref="G21:H22"/>
    <mergeCell ref="I21:J22"/>
    <mergeCell ref="A27:A28"/>
    <mergeCell ref="B27:C27"/>
    <mergeCell ref="K27:N27"/>
    <mergeCell ref="F28:I28"/>
    <mergeCell ref="K28:T29"/>
    <mergeCell ref="A29:A30"/>
    <mergeCell ref="B29:C29"/>
    <mergeCell ref="F30:I30"/>
    <mergeCell ref="A23:A24"/>
    <mergeCell ref="L24:T24"/>
    <mergeCell ref="A25:A26"/>
    <mergeCell ref="L25:T25"/>
    <mergeCell ref="L26:T26"/>
    <mergeCell ref="C35:C36"/>
    <mergeCell ref="D35:F36"/>
    <mergeCell ref="I35:I36"/>
    <mergeCell ref="J35:J36"/>
    <mergeCell ref="A36:B36"/>
    <mergeCell ref="R36:T36"/>
    <mergeCell ref="K30:N30"/>
    <mergeCell ref="P30:S30"/>
    <mergeCell ref="B31:C31"/>
    <mergeCell ref="K31:N31"/>
    <mergeCell ref="B32:C32"/>
    <mergeCell ref="K32:L33"/>
    <mergeCell ref="M32:T33"/>
    <mergeCell ref="B33:C33"/>
    <mergeCell ref="AB36:AD37"/>
    <mergeCell ref="B28:D28"/>
    <mergeCell ref="B30:D30"/>
    <mergeCell ref="K38:L39"/>
    <mergeCell ref="M38:M39"/>
    <mergeCell ref="N38:N39"/>
    <mergeCell ref="O38:Q39"/>
    <mergeCell ref="R38:T38"/>
    <mergeCell ref="F39:G39"/>
    <mergeCell ref="R39:S39"/>
    <mergeCell ref="A37:B37"/>
    <mergeCell ref="I37:J37"/>
    <mergeCell ref="M37:N37"/>
    <mergeCell ref="A38:B39"/>
    <mergeCell ref="C38:C39"/>
    <mergeCell ref="D38:D39"/>
    <mergeCell ref="E38:F38"/>
    <mergeCell ref="G38:H38"/>
    <mergeCell ref="I38:I39"/>
    <mergeCell ref="J38:J39"/>
    <mergeCell ref="B34:C34"/>
    <mergeCell ref="K34:N34"/>
    <mergeCell ref="P34:S34"/>
    <mergeCell ref="A35:B35"/>
  </mergeCells>
  <phoneticPr fontId="3"/>
  <conditionalFormatting sqref="B5:L5">
    <cfRule type="cellIs" dxfId="175" priority="117" operator="equal">
      <formula>""</formula>
    </cfRule>
  </conditionalFormatting>
  <conditionalFormatting sqref="B6:L6">
    <cfRule type="cellIs" dxfId="174" priority="116" operator="equal">
      <formula>""</formula>
    </cfRule>
  </conditionalFormatting>
  <conditionalFormatting sqref="B7:L7">
    <cfRule type="cellIs" dxfId="173" priority="115" operator="equal">
      <formula>""</formula>
    </cfRule>
  </conditionalFormatting>
  <conditionalFormatting sqref="B9:T9">
    <cfRule type="cellIs" dxfId="172" priority="114" operator="equal">
      <formula>""</formula>
    </cfRule>
  </conditionalFormatting>
  <conditionalFormatting sqref="H11">
    <cfRule type="cellIs" dxfId="171" priority="113" operator="equal">
      <formula>""</formula>
    </cfRule>
  </conditionalFormatting>
  <conditionalFormatting sqref="J11">
    <cfRule type="cellIs" dxfId="170" priority="112" operator="equal">
      <formula>""</formula>
    </cfRule>
  </conditionalFormatting>
  <conditionalFormatting sqref="L11">
    <cfRule type="cellIs" dxfId="169" priority="111" operator="equal">
      <formula>""</formula>
    </cfRule>
  </conditionalFormatting>
  <conditionalFormatting sqref="K28:T29">
    <cfRule type="cellIs" dxfId="168" priority="104" operator="equal">
      <formula>""</formula>
    </cfRule>
  </conditionalFormatting>
  <conditionalFormatting sqref="P30:S30">
    <cfRule type="cellIs" dxfId="167" priority="103" operator="equal">
      <formula>""</formula>
    </cfRule>
  </conditionalFormatting>
  <conditionalFormatting sqref="M32:T33">
    <cfRule type="cellIs" dxfId="166" priority="102" operator="equal">
      <formula>""</formula>
    </cfRule>
  </conditionalFormatting>
  <conditionalFormatting sqref="P34:S34">
    <cfRule type="cellIs" dxfId="165" priority="101" operator="equal">
      <formula>""</formula>
    </cfRule>
  </conditionalFormatting>
  <conditionalFormatting sqref="O5:S5">
    <cfRule type="cellIs" dxfId="164" priority="42" operator="equal">
      <formula>""</formula>
    </cfRule>
  </conditionalFormatting>
  <conditionalFormatting sqref="F15">
    <cfRule type="cellIs" dxfId="163" priority="41" operator="equal">
      <formula>""</formula>
    </cfRule>
  </conditionalFormatting>
  <conditionalFormatting sqref="H15">
    <cfRule type="cellIs" dxfId="162" priority="40" operator="equal">
      <formula>""</formula>
    </cfRule>
  </conditionalFormatting>
  <conditionalFormatting sqref="J15">
    <cfRule type="cellIs" dxfId="161" priority="39" operator="equal">
      <formula>""</formula>
    </cfRule>
  </conditionalFormatting>
  <conditionalFormatting sqref="N15">
    <cfRule type="cellIs" dxfId="160" priority="38" operator="equal">
      <formula>""</formula>
    </cfRule>
  </conditionalFormatting>
  <conditionalFormatting sqref="P15">
    <cfRule type="cellIs" dxfId="159" priority="37" operator="equal">
      <formula>""</formula>
    </cfRule>
  </conditionalFormatting>
  <conditionalFormatting sqref="R15">
    <cfRule type="cellIs" dxfId="158" priority="36" operator="equal">
      <formula>""</formula>
    </cfRule>
  </conditionalFormatting>
  <conditionalFormatting sqref="Q20:S20">
    <cfRule type="cellIs" dxfId="157" priority="35" operator="equal">
      <formula>""</formula>
    </cfRule>
  </conditionalFormatting>
  <conditionalFormatting sqref="N18:O18">
    <cfRule type="expression" dxfId="156" priority="34">
      <formula>OR($V$17,W17)=TRUE</formula>
    </cfRule>
  </conditionalFormatting>
  <conditionalFormatting sqref="I12:T12">
    <cfRule type="expression" dxfId="155" priority="33">
      <formula>$Z$12&lt;1</formula>
    </cfRule>
  </conditionalFormatting>
  <conditionalFormatting sqref="I13:T13">
    <cfRule type="expression" dxfId="154" priority="32">
      <formula>$Z$13&lt;1</formula>
    </cfRule>
  </conditionalFormatting>
  <conditionalFormatting sqref="J14">
    <cfRule type="expression" dxfId="153" priority="26">
      <formula>Z14&lt;1</formula>
    </cfRule>
    <cfRule type="expression" dxfId="152" priority="31">
      <formula>AE14&lt;1</formula>
    </cfRule>
  </conditionalFormatting>
  <conditionalFormatting sqref="I14 K16:L16">
    <cfRule type="expression" dxfId="151" priority="30">
      <formula>Z14&lt;1</formula>
    </cfRule>
  </conditionalFormatting>
  <conditionalFormatting sqref="E14">
    <cfRule type="expression" dxfId="150" priority="29">
      <formula>Z14&lt;1</formula>
    </cfRule>
  </conditionalFormatting>
  <conditionalFormatting sqref="F14">
    <cfRule type="expression" dxfId="149" priority="28">
      <formula>Z14&lt;1</formula>
    </cfRule>
  </conditionalFormatting>
  <conditionalFormatting sqref="G14">
    <cfRule type="expression" dxfId="148" priority="27">
      <formula>Z14&lt;1</formula>
    </cfRule>
  </conditionalFormatting>
  <conditionalFormatting sqref="K14">
    <cfRule type="expression" dxfId="147" priority="25">
      <formula>Z14&lt;1</formula>
    </cfRule>
  </conditionalFormatting>
  <conditionalFormatting sqref="E16">
    <cfRule type="expression" dxfId="146" priority="24">
      <formula>Z16&lt;1</formula>
    </cfRule>
  </conditionalFormatting>
  <conditionalFormatting sqref="G16">
    <cfRule type="expression" dxfId="145" priority="23">
      <formula>Z16&lt;1</formula>
    </cfRule>
  </conditionalFormatting>
  <conditionalFormatting sqref="I16">
    <cfRule type="expression" dxfId="144" priority="22">
      <formula>Z16&lt;1</formula>
    </cfRule>
  </conditionalFormatting>
  <conditionalFormatting sqref="M16">
    <cfRule type="expression" dxfId="143" priority="21">
      <formula>Z16&lt;1</formula>
    </cfRule>
  </conditionalFormatting>
  <conditionalFormatting sqref="E17">
    <cfRule type="expression" dxfId="142" priority="20">
      <formula>Z17&lt;1</formula>
    </cfRule>
  </conditionalFormatting>
  <conditionalFormatting sqref="G17">
    <cfRule type="expression" dxfId="141" priority="19">
      <formula>Z17&lt;1</formula>
    </cfRule>
  </conditionalFormatting>
  <conditionalFormatting sqref="E18">
    <cfRule type="expression" dxfId="140" priority="18">
      <formula>Z17&lt;1</formula>
    </cfRule>
  </conditionalFormatting>
  <conditionalFormatting sqref="J16">
    <cfRule type="expression" dxfId="139" priority="17">
      <formula>Z16&lt;1</formula>
    </cfRule>
  </conditionalFormatting>
  <conditionalFormatting sqref="N16">
    <cfRule type="expression" dxfId="138" priority="16">
      <formula>Z16&lt;1</formula>
    </cfRule>
  </conditionalFormatting>
  <conditionalFormatting sqref="F16">
    <cfRule type="expression" dxfId="137" priority="15">
      <formula>Z16&lt;1</formula>
    </cfRule>
  </conditionalFormatting>
  <conditionalFormatting sqref="H16">
    <cfRule type="expression" dxfId="136" priority="14">
      <formula>Z16&lt;1</formula>
    </cfRule>
  </conditionalFormatting>
  <conditionalFormatting sqref="F18">
    <cfRule type="expression" dxfId="135" priority="13">
      <formula>Z17&lt;1</formula>
    </cfRule>
  </conditionalFormatting>
  <conditionalFormatting sqref="F17">
    <cfRule type="expression" dxfId="134" priority="12">
      <formula>Z17&lt;1</formula>
    </cfRule>
  </conditionalFormatting>
  <conditionalFormatting sqref="H17">
    <cfRule type="expression" dxfId="133" priority="11">
      <formula>Z17&lt;1</formula>
    </cfRule>
  </conditionalFormatting>
  <conditionalFormatting sqref="O14:S14">
    <cfRule type="expression" dxfId="132" priority="7">
      <formula>AA14=1</formula>
    </cfRule>
  </conditionalFormatting>
  <conditionalFormatting sqref="P16:S16">
    <cfRule type="expression" dxfId="131" priority="6">
      <formula>AA16=1</formula>
    </cfRule>
  </conditionalFormatting>
  <conditionalFormatting sqref="R18:T18">
    <cfRule type="expression" dxfId="130" priority="4">
      <formula>OR($V$17,W17)=TRUE</formula>
    </cfRule>
  </conditionalFormatting>
  <conditionalFormatting sqref="N17:T17">
    <cfRule type="expression" dxfId="129" priority="2">
      <formula>OR($V$17,W17)=TRUE</formula>
    </cfRule>
  </conditionalFormatting>
  <conditionalFormatting sqref="Q18">
    <cfRule type="expression" dxfId="128" priority="3">
      <formula>$V$17=OR(TRUE,FALSE)</formula>
    </cfRule>
  </conditionalFormatting>
  <conditionalFormatting sqref="I19:M19">
    <cfRule type="expression" dxfId="127" priority="1">
      <formula>$U$19=TRUE</formula>
    </cfRule>
  </conditionalFormatting>
  <dataValidations disablePrompts="1" count="1">
    <dataValidation type="list" allowBlank="1" showInputMessage="1" showErrorMessage="1" sqref="N38:N39 G35:G37 I38:I39 I35:I36 C35:C39 S37 K35:K36 O36 Q35:Q37 E37 S35" xr:uid="{E1EAEEA1-499A-40D8-849E-A9D753CFA975}">
      <formula1>"□,■"</formula1>
    </dataValidation>
  </dataValidations>
  <printOptions horizontalCentered="1" verticalCentered="1"/>
  <pageMargins left="0.59055118110236227" right="0.39370078740157483" top="0.47244094488188981" bottom="0.19685039370078741" header="0.51181102362204722" footer="0.39370078740157483"/>
  <pageSetup paperSize="9" scale="72" orientation="portrait" cellComments="asDisplayed" r:id="rId1"/>
  <headerFooter alignWithMargins="0">
    <oddFooter>&amp;R&amp;8（紙申請）排水設備申請入力フォーム_Ver2.0</oddFooter>
  </headerFooter>
  <rowBreaks count="1" manualBreakCount="1">
    <brk id="39" max="10" man="1"/>
  </rowBreaks>
  <drawing r:id="rId2"/>
  <legacyDrawing r:id="rId3"/>
  <controls>
    <mc:AlternateContent xmlns:mc="http://schemas.openxmlformats.org/markup-compatibility/2006">
      <mc:Choice Requires="x14">
        <control shapeId="6182" r:id="rId4" name="CheckBox20">
          <controlPr defaultSize="0" autoLine="0" linkedCell="U18" r:id="rId5">
            <anchor moveWithCells="1">
              <from>
                <xdr:col>16</xdr:col>
                <xdr:colOff>104775</xdr:colOff>
                <xdr:row>17</xdr:row>
                <xdr:rowOff>104775</xdr:rowOff>
              </from>
              <to>
                <xdr:col>16</xdr:col>
                <xdr:colOff>247650</xdr:colOff>
                <xdr:row>17</xdr:row>
                <xdr:rowOff>285750</xdr:rowOff>
              </to>
            </anchor>
          </controlPr>
        </control>
      </mc:Choice>
      <mc:Fallback>
        <control shapeId="6182" r:id="rId4" name="CheckBox20"/>
      </mc:Fallback>
    </mc:AlternateContent>
    <mc:AlternateContent xmlns:mc="http://schemas.openxmlformats.org/markup-compatibility/2006">
      <mc:Choice Requires="x14">
        <control shapeId="6187" r:id="rId6" name="Check Box 43">
          <controlPr defaultSize="0" autoFill="0" autoLine="0" autoPict="0">
            <anchor moveWithCells="1">
              <from>
                <xdr:col>8</xdr:col>
                <xdr:colOff>66675</xdr:colOff>
                <xdr:row>11</xdr:row>
                <xdr:rowOff>19050</xdr:rowOff>
              </from>
              <to>
                <xdr:col>9</xdr:col>
                <xdr:colOff>171450</xdr:colOff>
                <xdr:row>11</xdr:row>
                <xdr:rowOff>361950</xdr:rowOff>
              </to>
            </anchor>
          </controlPr>
        </control>
      </mc:Choice>
    </mc:AlternateContent>
    <mc:AlternateContent xmlns:mc="http://schemas.openxmlformats.org/markup-compatibility/2006">
      <mc:Choice Requires="x14">
        <control shapeId="6188" r:id="rId7" name="Check Box 44">
          <controlPr defaultSize="0" autoFill="0" autoLine="0" autoPict="0">
            <anchor moveWithCells="1">
              <from>
                <xdr:col>10</xdr:col>
                <xdr:colOff>66675</xdr:colOff>
                <xdr:row>11</xdr:row>
                <xdr:rowOff>19050</xdr:rowOff>
              </from>
              <to>
                <xdr:col>11</xdr:col>
                <xdr:colOff>171450</xdr:colOff>
                <xdr:row>11</xdr:row>
                <xdr:rowOff>361950</xdr:rowOff>
              </to>
            </anchor>
          </controlPr>
        </control>
      </mc:Choice>
    </mc:AlternateContent>
    <mc:AlternateContent xmlns:mc="http://schemas.openxmlformats.org/markup-compatibility/2006">
      <mc:Choice Requires="x14">
        <control shapeId="6189" r:id="rId8" name="Check Box 45">
          <controlPr defaultSize="0" autoFill="0" autoLine="0" autoPict="0">
            <anchor moveWithCells="1">
              <from>
                <xdr:col>12</xdr:col>
                <xdr:colOff>66675</xdr:colOff>
                <xdr:row>11</xdr:row>
                <xdr:rowOff>19050</xdr:rowOff>
              </from>
              <to>
                <xdr:col>13</xdr:col>
                <xdr:colOff>171450</xdr:colOff>
                <xdr:row>11</xdr:row>
                <xdr:rowOff>361950</xdr:rowOff>
              </to>
            </anchor>
          </controlPr>
        </control>
      </mc:Choice>
    </mc:AlternateContent>
    <mc:AlternateContent xmlns:mc="http://schemas.openxmlformats.org/markup-compatibility/2006">
      <mc:Choice Requires="x14">
        <control shapeId="6190" r:id="rId9" name="Check Box 46">
          <controlPr defaultSize="0" autoFill="0" autoLine="0" autoPict="0">
            <anchor moveWithCells="1">
              <from>
                <xdr:col>14</xdr:col>
                <xdr:colOff>66675</xdr:colOff>
                <xdr:row>11</xdr:row>
                <xdr:rowOff>19050</xdr:rowOff>
              </from>
              <to>
                <xdr:col>15</xdr:col>
                <xdr:colOff>171450</xdr:colOff>
                <xdr:row>11</xdr:row>
                <xdr:rowOff>361950</xdr:rowOff>
              </to>
            </anchor>
          </controlPr>
        </control>
      </mc:Choice>
    </mc:AlternateContent>
    <mc:AlternateContent xmlns:mc="http://schemas.openxmlformats.org/markup-compatibility/2006">
      <mc:Choice Requires="x14">
        <control shapeId="6191" r:id="rId10" name="Check Box 47">
          <controlPr defaultSize="0" autoFill="0" autoLine="0" autoPict="0">
            <anchor moveWithCells="1">
              <from>
                <xdr:col>16</xdr:col>
                <xdr:colOff>66675</xdr:colOff>
                <xdr:row>11</xdr:row>
                <xdr:rowOff>19050</xdr:rowOff>
              </from>
              <to>
                <xdr:col>17</xdr:col>
                <xdr:colOff>171450</xdr:colOff>
                <xdr:row>11</xdr:row>
                <xdr:rowOff>361950</xdr:rowOff>
              </to>
            </anchor>
          </controlPr>
        </control>
      </mc:Choice>
    </mc:AlternateContent>
    <mc:AlternateContent xmlns:mc="http://schemas.openxmlformats.org/markup-compatibility/2006">
      <mc:Choice Requires="x14">
        <control shapeId="6192" r:id="rId11" name="Check Box 48">
          <controlPr defaultSize="0" autoFill="0" autoLine="0" autoPict="0">
            <anchor moveWithCells="1">
              <from>
                <xdr:col>8</xdr:col>
                <xdr:colOff>66675</xdr:colOff>
                <xdr:row>12</xdr:row>
                <xdr:rowOff>19050</xdr:rowOff>
              </from>
              <to>
                <xdr:col>9</xdr:col>
                <xdr:colOff>171450</xdr:colOff>
                <xdr:row>12</xdr:row>
                <xdr:rowOff>361950</xdr:rowOff>
              </to>
            </anchor>
          </controlPr>
        </control>
      </mc:Choice>
    </mc:AlternateContent>
    <mc:AlternateContent xmlns:mc="http://schemas.openxmlformats.org/markup-compatibility/2006">
      <mc:Choice Requires="x14">
        <control shapeId="6193" r:id="rId12" name="Check Box 49">
          <controlPr defaultSize="0" autoFill="0" autoLine="0" autoPict="0">
            <anchor moveWithCells="1">
              <from>
                <xdr:col>10</xdr:col>
                <xdr:colOff>66675</xdr:colOff>
                <xdr:row>12</xdr:row>
                <xdr:rowOff>19050</xdr:rowOff>
              </from>
              <to>
                <xdr:col>11</xdr:col>
                <xdr:colOff>171450</xdr:colOff>
                <xdr:row>12</xdr:row>
                <xdr:rowOff>361950</xdr:rowOff>
              </to>
            </anchor>
          </controlPr>
        </control>
      </mc:Choice>
    </mc:AlternateContent>
    <mc:AlternateContent xmlns:mc="http://schemas.openxmlformats.org/markup-compatibility/2006">
      <mc:Choice Requires="x14">
        <control shapeId="6194" r:id="rId13" name="Check Box 50">
          <controlPr defaultSize="0" autoFill="0" autoLine="0" autoPict="0">
            <anchor moveWithCells="1">
              <from>
                <xdr:col>12</xdr:col>
                <xdr:colOff>66675</xdr:colOff>
                <xdr:row>12</xdr:row>
                <xdr:rowOff>19050</xdr:rowOff>
              </from>
              <to>
                <xdr:col>13</xdr:col>
                <xdr:colOff>171450</xdr:colOff>
                <xdr:row>12</xdr:row>
                <xdr:rowOff>361950</xdr:rowOff>
              </to>
            </anchor>
          </controlPr>
        </control>
      </mc:Choice>
    </mc:AlternateContent>
    <mc:AlternateContent xmlns:mc="http://schemas.openxmlformats.org/markup-compatibility/2006">
      <mc:Choice Requires="x14">
        <control shapeId="6195" r:id="rId14" name="Check Box 51">
          <controlPr defaultSize="0" autoFill="0" autoLine="0" autoPict="0">
            <anchor moveWithCells="1">
              <from>
                <xdr:col>14</xdr:col>
                <xdr:colOff>66675</xdr:colOff>
                <xdr:row>12</xdr:row>
                <xdr:rowOff>19050</xdr:rowOff>
              </from>
              <to>
                <xdr:col>15</xdr:col>
                <xdr:colOff>171450</xdr:colOff>
                <xdr:row>12</xdr:row>
                <xdr:rowOff>361950</xdr:rowOff>
              </to>
            </anchor>
          </controlPr>
        </control>
      </mc:Choice>
    </mc:AlternateContent>
    <mc:AlternateContent xmlns:mc="http://schemas.openxmlformats.org/markup-compatibility/2006">
      <mc:Choice Requires="x14">
        <control shapeId="6196" r:id="rId15" name="Check Box 52">
          <controlPr defaultSize="0" autoFill="0" autoLine="0" autoPict="0">
            <anchor moveWithCells="1">
              <from>
                <xdr:col>16</xdr:col>
                <xdr:colOff>66675</xdr:colOff>
                <xdr:row>12</xdr:row>
                <xdr:rowOff>19050</xdr:rowOff>
              </from>
              <to>
                <xdr:col>17</xdr:col>
                <xdr:colOff>171450</xdr:colOff>
                <xdr:row>12</xdr:row>
                <xdr:rowOff>361950</xdr:rowOff>
              </to>
            </anchor>
          </controlPr>
        </control>
      </mc:Choice>
    </mc:AlternateContent>
    <mc:AlternateContent xmlns:mc="http://schemas.openxmlformats.org/markup-compatibility/2006">
      <mc:Choice Requires="x14">
        <control shapeId="6197" r:id="rId16" name="Check Box 53">
          <controlPr defaultSize="0" autoFill="0" autoLine="0" autoPict="0">
            <anchor moveWithCells="1">
              <from>
                <xdr:col>4</xdr:col>
                <xdr:colOff>66675</xdr:colOff>
                <xdr:row>13</xdr:row>
                <xdr:rowOff>19050</xdr:rowOff>
              </from>
              <to>
                <xdr:col>5</xdr:col>
                <xdr:colOff>171450</xdr:colOff>
                <xdr:row>13</xdr:row>
                <xdr:rowOff>361950</xdr:rowOff>
              </to>
            </anchor>
          </controlPr>
        </control>
      </mc:Choice>
    </mc:AlternateContent>
    <mc:AlternateContent xmlns:mc="http://schemas.openxmlformats.org/markup-compatibility/2006">
      <mc:Choice Requires="x14">
        <control shapeId="6198" r:id="rId17" name="Check Box 54">
          <controlPr defaultSize="0" autoFill="0" autoLine="0" autoPict="0">
            <anchor moveWithCells="1">
              <from>
                <xdr:col>8</xdr:col>
                <xdr:colOff>66675</xdr:colOff>
                <xdr:row>13</xdr:row>
                <xdr:rowOff>19050</xdr:rowOff>
              </from>
              <to>
                <xdr:col>9</xdr:col>
                <xdr:colOff>171450</xdr:colOff>
                <xdr:row>13</xdr:row>
                <xdr:rowOff>361950</xdr:rowOff>
              </to>
            </anchor>
          </controlPr>
        </control>
      </mc:Choice>
    </mc:AlternateContent>
    <mc:AlternateContent xmlns:mc="http://schemas.openxmlformats.org/markup-compatibility/2006">
      <mc:Choice Requires="x14">
        <control shapeId="6199" r:id="rId18" name="Check Box 55">
          <controlPr defaultSize="0" autoFill="0" autoLine="0" autoPict="0">
            <anchor moveWithCells="1">
              <from>
                <xdr:col>4</xdr:col>
                <xdr:colOff>66675</xdr:colOff>
                <xdr:row>15</xdr:row>
                <xdr:rowOff>19050</xdr:rowOff>
              </from>
              <to>
                <xdr:col>5</xdr:col>
                <xdr:colOff>171450</xdr:colOff>
                <xdr:row>15</xdr:row>
                <xdr:rowOff>361950</xdr:rowOff>
              </to>
            </anchor>
          </controlPr>
        </control>
      </mc:Choice>
    </mc:AlternateContent>
    <mc:AlternateContent xmlns:mc="http://schemas.openxmlformats.org/markup-compatibility/2006">
      <mc:Choice Requires="x14">
        <control shapeId="6200" r:id="rId19" name="Check Box 56">
          <controlPr defaultSize="0" autoFill="0" autoLine="0" autoPict="0">
            <anchor moveWithCells="1">
              <from>
                <xdr:col>6</xdr:col>
                <xdr:colOff>66675</xdr:colOff>
                <xdr:row>15</xdr:row>
                <xdr:rowOff>19050</xdr:rowOff>
              </from>
              <to>
                <xdr:col>7</xdr:col>
                <xdr:colOff>171450</xdr:colOff>
                <xdr:row>15</xdr:row>
                <xdr:rowOff>361950</xdr:rowOff>
              </to>
            </anchor>
          </controlPr>
        </control>
      </mc:Choice>
    </mc:AlternateContent>
    <mc:AlternateContent xmlns:mc="http://schemas.openxmlformats.org/markup-compatibility/2006">
      <mc:Choice Requires="x14">
        <control shapeId="6201" r:id="rId20" name="Check Box 57">
          <controlPr defaultSize="0" autoFill="0" autoLine="0" autoPict="0">
            <anchor moveWithCells="1">
              <from>
                <xdr:col>8</xdr:col>
                <xdr:colOff>66675</xdr:colOff>
                <xdr:row>15</xdr:row>
                <xdr:rowOff>19050</xdr:rowOff>
              </from>
              <to>
                <xdr:col>9</xdr:col>
                <xdr:colOff>171450</xdr:colOff>
                <xdr:row>15</xdr:row>
                <xdr:rowOff>361950</xdr:rowOff>
              </to>
            </anchor>
          </controlPr>
        </control>
      </mc:Choice>
    </mc:AlternateContent>
    <mc:AlternateContent xmlns:mc="http://schemas.openxmlformats.org/markup-compatibility/2006">
      <mc:Choice Requires="x14">
        <control shapeId="6202" r:id="rId21" name="Check Box 58">
          <controlPr defaultSize="0" autoFill="0" autoLine="0" autoPict="0">
            <anchor moveWithCells="1">
              <from>
                <xdr:col>12</xdr:col>
                <xdr:colOff>66675</xdr:colOff>
                <xdr:row>15</xdr:row>
                <xdr:rowOff>19050</xdr:rowOff>
              </from>
              <to>
                <xdr:col>13</xdr:col>
                <xdr:colOff>171450</xdr:colOff>
                <xdr:row>15</xdr:row>
                <xdr:rowOff>361950</xdr:rowOff>
              </to>
            </anchor>
          </controlPr>
        </control>
      </mc:Choice>
    </mc:AlternateContent>
    <mc:AlternateContent xmlns:mc="http://schemas.openxmlformats.org/markup-compatibility/2006">
      <mc:Choice Requires="x14">
        <control shapeId="6203" r:id="rId22" name="Check Box 59">
          <controlPr defaultSize="0" autoFill="0" autoLine="0" autoPict="0">
            <anchor moveWithCells="1">
              <from>
                <xdr:col>4</xdr:col>
                <xdr:colOff>66675</xdr:colOff>
                <xdr:row>16</xdr:row>
                <xdr:rowOff>19050</xdr:rowOff>
              </from>
              <to>
                <xdr:col>5</xdr:col>
                <xdr:colOff>171450</xdr:colOff>
                <xdr:row>16</xdr:row>
                <xdr:rowOff>361950</xdr:rowOff>
              </to>
            </anchor>
          </controlPr>
        </control>
      </mc:Choice>
    </mc:AlternateContent>
    <mc:AlternateContent xmlns:mc="http://schemas.openxmlformats.org/markup-compatibility/2006">
      <mc:Choice Requires="x14">
        <control shapeId="6204" r:id="rId23" name="Check Box 60">
          <controlPr defaultSize="0" autoFill="0" autoLine="0" autoPict="0">
            <anchor moveWithCells="1">
              <from>
                <xdr:col>6</xdr:col>
                <xdr:colOff>66675</xdr:colOff>
                <xdr:row>16</xdr:row>
                <xdr:rowOff>19050</xdr:rowOff>
              </from>
              <to>
                <xdr:col>7</xdr:col>
                <xdr:colOff>171450</xdr:colOff>
                <xdr:row>16</xdr:row>
                <xdr:rowOff>361950</xdr:rowOff>
              </to>
            </anchor>
          </controlPr>
        </control>
      </mc:Choice>
    </mc:AlternateContent>
    <mc:AlternateContent xmlns:mc="http://schemas.openxmlformats.org/markup-compatibility/2006">
      <mc:Choice Requires="x14">
        <control shapeId="6205" r:id="rId24" name="Check Box 61">
          <controlPr defaultSize="0" autoFill="0" autoLine="0" autoPict="0">
            <anchor moveWithCells="1">
              <from>
                <xdr:col>4</xdr:col>
                <xdr:colOff>66675</xdr:colOff>
                <xdr:row>17</xdr:row>
                <xdr:rowOff>19050</xdr:rowOff>
              </from>
              <to>
                <xdr:col>5</xdr:col>
                <xdr:colOff>171450</xdr:colOff>
                <xdr:row>17</xdr:row>
                <xdr:rowOff>361950</xdr:rowOff>
              </to>
            </anchor>
          </controlPr>
        </control>
      </mc:Choice>
    </mc:AlternateContent>
    <mc:AlternateContent xmlns:mc="http://schemas.openxmlformats.org/markup-compatibility/2006">
      <mc:Choice Requires="x14">
        <control shapeId="6206" r:id="rId25" name="Check Box 62">
          <controlPr defaultSize="0" autoFill="0" autoLine="0" autoPict="0">
            <anchor moveWithCells="1">
              <from>
                <xdr:col>16</xdr:col>
                <xdr:colOff>66675</xdr:colOff>
                <xdr:row>17</xdr:row>
                <xdr:rowOff>19050</xdr:rowOff>
              </from>
              <to>
                <xdr:col>17</xdr:col>
                <xdr:colOff>171450</xdr:colOff>
                <xdr:row>17</xdr:row>
                <xdr:rowOff>361950</xdr:rowOff>
              </to>
            </anchor>
          </controlPr>
        </control>
      </mc:Choice>
    </mc:AlternateContent>
    <mc:AlternateContent xmlns:mc="http://schemas.openxmlformats.org/markup-compatibility/2006">
      <mc:Choice Requires="x14">
        <control shapeId="6209" r:id="rId26" name="Check Box 65">
          <controlPr defaultSize="0" autoFill="0" autoLine="0" autoPict="0">
            <anchor moveWithCells="1">
              <from>
                <xdr:col>14</xdr:col>
                <xdr:colOff>38100</xdr:colOff>
                <xdr:row>18</xdr:row>
                <xdr:rowOff>19050</xdr:rowOff>
              </from>
              <to>
                <xdr:col>15</xdr:col>
                <xdr:colOff>142875</xdr:colOff>
                <xdr:row>18</xdr:row>
                <xdr:rowOff>361950</xdr:rowOff>
              </to>
            </anchor>
          </controlPr>
        </control>
      </mc:Choice>
    </mc:AlternateContent>
    <mc:AlternateContent xmlns:mc="http://schemas.openxmlformats.org/markup-compatibility/2006">
      <mc:Choice Requires="x14">
        <control shapeId="6210" r:id="rId27" name="Check Box 66">
          <controlPr defaultSize="0" autoFill="0" autoLine="0" autoPict="0">
            <anchor moveWithCells="1">
              <from>
                <xdr:col>8</xdr:col>
                <xdr:colOff>66675</xdr:colOff>
                <xdr:row>18</xdr:row>
                <xdr:rowOff>19050</xdr:rowOff>
              </from>
              <to>
                <xdr:col>9</xdr:col>
                <xdr:colOff>171450</xdr:colOff>
                <xdr:row>18</xdr:row>
                <xdr:rowOff>361950</xdr:rowOff>
              </to>
            </anchor>
          </controlPr>
        </control>
      </mc:Choice>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AEE78-5856-4C69-8082-205CC8CDE9C8}">
  <sheetPr codeName="Sheet10">
    <tabColor rgb="FFFFC7CE"/>
  </sheetPr>
  <dimension ref="A1:AS35"/>
  <sheetViews>
    <sheetView view="pageBreakPreview" zoomScale="90" zoomScaleNormal="95" zoomScaleSheetLayoutView="90" workbookViewId="0">
      <selection activeCell="Y23" sqref="Y23"/>
    </sheetView>
  </sheetViews>
  <sheetFormatPr defaultColWidth="9" defaultRowHeight="13.5"/>
  <cols>
    <col min="1" max="2" width="1.25" style="4" customWidth="1"/>
    <col min="3" max="3" width="2.625" style="4" customWidth="1"/>
    <col min="4" max="4" width="2.125" style="4" customWidth="1"/>
    <col min="5" max="5" width="3.125" style="4" customWidth="1"/>
    <col min="6" max="9" width="2.625" style="4" customWidth="1"/>
    <col min="10" max="11" width="1.25" style="4" customWidth="1"/>
    <col min="12" max="14" width="2.625" style="4" customWidth="1"/>
    <col min="15" max="16" width="1.25" style="4" customWidth="1"/>
    <col min="17" max="36" width="2.625" style="4" customWidth="1"/>
    <col min="37" max="37" width="3.625" style="4" customWidth="1"/>
    <col min="38" max="41" width="3.625" style="380" hidden="1" customWidth="1"/>
    <col min="42" max="42" width="3.625" style="399" hidden="1" customWidth="1"/>
    <col min="43" max="43" width="4.5" style="4" customWidth="1"/>
    <col min="44" max="44" width="3.375" style="4" bestFit="1" customWidth="1"/>
    <col min="45" max="16384" width="9" style="4"/>
  </cols>
  <sheetData>
    <row r="1" spans="1:45" ht="14.25">
      <c r="A1" s="1" t="s">
        <v>267</v>
      </c>
      <c r="B1" s="2"/>
      <c r="C1" s="2"/>
      <c r="D1" s="2"/>
      <c r="E1" s="2"/>
      <c r="F1" s="2"/>
      <c r="G1" s="2"/>
      <c r="H1" s="2"/>
      <c r="I1" s="2"/>
      <c r="J1" s="2"/>
      <c r="K1" s="2"/>
      <c r="L1" s="2"/>
      <c r="M1" s="3"/>
      <c r="N1" s="3"/>
      <c r="O1" s="3"/>
      <c r="P1" s="3"/>
      <c r="Q1" s="3"/>
      <c r="R1" s="3"/>
      <c r="S1" s="3"/>
      <c r="T1" s="3"/>
      <c r="U1" s="3"/>
      <c r="V1" s="3"/>
      <c r="W1" s="3"/>
      <c r="X1" s="3"/>
      <c r="Y1" s="3"/>
      <c r="Z1" s="3"/>
      <c r="AA1" s="3"/>
      <c r="AB1" s="3"/>
      <c r="AC1" s="3"/>
      <c r="AD1" s="3"/>
      <c r="AE1" s="3"/>
      <c r="AF1" s="3"/>
      <c r="AG1" s="3"/>
      <c r="AH1" s="3"/>
      <c r="AI1" s="3"/>
      <c r="AJ1" s="3"/>
      <c r="AK1" s="3"/>
    </row>
    <row r="2" spans="1:45" ht="15.75" customHeight="1">
      <c r="A2" s="3"/>
      <c r="B2" s="3"/>
      <c r="C2" s="3"/>
      <c r="D2" s="3"/>
      <c r="E2" s="3"/>
      <c r="F2" s="3"/>
      <c r="G2" s="3"/>
      <c r="H2" s="3"/>
      <c r="I2" s="3"/>
      <c r="J2" s="3"/>
      <c r="K2" s="3"/>
      <c r="L2" s="3"/>
      <c r="M2" s="3"/>
      <c r="N2" s="3"/>
      <c r="O2" s="3"/>
      <c r="P2" s="3"/>
      <c r="Q2" s="3"/>
      <c r="R2" s="3"/>
      <c r="S2" s="3"/>
      <c r="T2" s="3"/>
      <c r="U2" s="3"/>
      <c r="V2" s="3"/>
      <c r="W2" s="3"/>
      <c r="X2" s="3"/>
      <c r="Y2" s="3"/>
      <c r="Z2" s="8"/>
      <c r="AA2" s="8"/>
      <c r="AB2" s="8"/>
      <c r="AC2" s="8"/>
      <c r="AD2" s="8"/>
      <c r="AE2" s="8"/>
      <c r="AF2" s="8"/>
      <c r="AG2" s="8"/>
      <c r="AH2" s="8"/>
      <c r="AI2" s="8"/>
      <c r="AJ2" s="8"/>
      <c r="AK2" s="8"/>
      <c r="AL2" s="394"/>
      <c r="AM2" s="394"/>
      <c r="AN2" s="394"/>
      <c r="AO2" s="394"/>
      <c r="AP2" s="400"/>
    </row>
    <row r="3" spans="1:45" ht="51.75" customHeight="1" thickBot="1">
      <c r="A3" s="837" t="s">
        <v>268</v>
      </c>
      <c r="B3" s="838"/>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374"/>
      <c r="AM3" s="374"/>
      <c r="AN3" s="374"/>
      <c r="AO3" s="374"/>
      <c r="AP3" s="401"/>
      <c r="AR3" s="175" t="s">
        <v>191</v>
      </c>
    </row>
    <row r="4" spans="1:45" ht="24.75" customHeight="1">
      <c r="A4" s="193"/>
      <c r="B4" s="839" t="s">
        <v>269</v>
      </c>
      <c r="C4" s="839"/>
      <c r="D4" s="839"/>
      <c r="E4" s="839"/>
      <c r="F4" s="839"/>
      <c r="G4" s="839"/>
      <c r="H4" s="839"/>
      <c r="I4" s="839"/>
      <c r="J4" s="194"/>
      <c r="K4" s="195"/>
      <c r="L4" s="829" t="s">
        <v>23</v>
      </c>
      <c r="M4" s="829"/>
      <c r="N4" s="829"/>
      <c r="O4" s="829"/>
      <c r="P4" s="829">
        <f>①!B9</f>
        <v>0</v>
      </c>
      <c r="Q4" s="829"/>
      <c r="R4" s="829"/>
      <c r="S4" s="829"/>
      <c r="T4" s="829"/>
      <c r="U4" s="829"/>
      <c r="V4" s="829"/>
      <c r="W4" s="829"/>
      <c r="X4" s="829"/>
      <c r="Y4" s="829"/>
      <c r="Z4" s="829"/>
      <c r="AA4" s="829"/>
      <c r="AB4" s="829"/>
      <c r="AC4" s="829"/>
      <c r="AD4" s="829"/>
      <c r="AE4" s="829"/>
      <c r="AF4" s="829"/>
      <c r="AG4" s="829"/>
      <c r="AH4" s="829"/>
      <c r="AI4" s="829"/>
      <c r="AJ4" s="829"/>
      <c r="AK4" s="840"/>
      <c r="AL4" s="395"/>
      <c r="AM4" s="395"/>
      <c r="AN4" s="395"/>
      <c r="AO4" s="395"/>
      <c r="AP4" s="402"/>
      <c r="AR4" s="384" t="s">
        <v>377</v>
      </c>
      <c r="AS4" s="393"/>
    </row>
    <row r="5" spans="1:45" ht="24.75" customHeight="1" thickBot="1">
      <c r="A5" s="196"/>
      <c r="B5" s="628"/>
      <c r="C5" s="628"/>
      <c r="D5" s="628"/>
      <c r="E5" s="628"/>
      <c r="F5" s="628"/>
      <c r="G5" s="628"/>
      <c r="H5" s="628"/>
      <c r="I5" s="628"/>
      <c r="J5" s="31"/>
      <c r="K5" s="197"/>
      <c r="L5" s="636"/>
      <c r="M5" s="636"/>
      <c r="N5" s="636"/>
      <c r="O5" s="636"/>
      <c r="P5" s="636"/>
      <c r="Q5" s="636"/>
      <c r="R5" s="636"/>
      <c r="S5" s="636"/>
      <c r="T5" s="636"/>
      <c r="U5" s="636"/>
      <c r="V5" s="636"/>
      <c r="W5" s="636"/>
      <c r="X5" s="636"/>
      <c r="Y5" s="636"/>
      <c r="Z5" s="636"/>
      <c r="AA5" s="636"/>
      <c r="AB5" s="636"/>
      <c r="AC5" s="636"/>
      <c r="AD5" s="636"/>
      <c r="AE5" s="636"/>
      <c r="AF5" s="636"/>
      <c r="AG5" s="636"/>
      <c r="AH5" s="636"/>
      <c r="AI5" s="636"/>
      <c r="AJ5" s="636"/>
      <c r="AK5" s="841"/>
      <c r="AL5" s="395"/>
      <c r="AM5" s="395"/>
      <c r="AN5" s="395"/>
      <c r="AO5" s="395"/>
      <c r="AP5" s="402"/>
      <c r="AR5" s="385" t="s">
        <v>369</v>
      </c>
    </row>
    <row r="6" spans="1:45" ht="24.75" customHeight="1">
      <c r="A6" s="198"/>
      <c r="B6" s="618" t="s">
        <v>154</v>
      </c>
      <c r="C6" s="618"/>
      <c r="D6" s="618"/>
      <c r="E6" s="618"/>
      <c r="F6" s="618"/>
      <c r="G6" s="618"/>
      <c r="H6" s="618"/>
      <c r="I6" s="618"/>
      <c r="J6" s="22"/>
      <c r="K6" s="312"/>
      <c r="L6" s="25"/>
      <c r="M6" s="25"/>
      <c r="N6" s="629" t="s">
        <v>38</v>
      </c>
      <c r="O6" s="629"/>
      <c r="P6" s="629"/>
      <c r="Q6" s="629"/>
      <c r="R6" s="629"/>
      <c r="S6" s="629"/>
      <c r="T6" s="629"/>
      <c r="U6" s="629"/>
      <c r="V6" s="629"/>
      <c r="W6" s="629"/>
      <c r="X6" s="629" t="s">
        <v>327</v>
      </c>
      <c r="Y6" s="25"/>
      <c r="Z6" s="25"/>
      <c r="AA6" s="25"/>
      <c r="AB6" s="310"/>
      <c r="AC6" s="199" t="s">
        <v>270</v>
      </c>
      <c r="AD6" s="200"/>
      <c r="AE6" s="200"/>
      <c r="AF6" s="200"/>
      <c r="AG6" s="200"/>
      <c r="AH6" s="200"/>
      <c r="AI6" s="200"/>
      <c r="AJ6" s="200"/>
      <c r="AK6" s="194"/>
      <c r="AL6" s="394"/>
      <c r="AM6" s="394"/>
      <c r="AN6" s="394"/>
      <c r="AO6" s="394"/>
      <c r="AP6" s="400"/>
    </row>
    <row r="7" spans="1:45" ht="24.75" customHeight="1" thickBot="1">
      <c r="A7" s="196"/>
      <c r="B7" s="628"/>
      <c r="C7" s="628"/>
      <c r="D7" s="628"/>
      <c r="E7" s="628"/>
      <c r="F7" s="628"/>
      <c r="G7" s="628"/>
      <c r="H7" s="628"/>
      <c r="I7" s="628"/>
      <c r="J7" s="18"/>
      <c r="K7" s="285"/>
      <c r="L7" s="286"/>
      <c r="M7" s="286"/>
      <c r="N7" s="630"/>
      <c r="O7" s="630"/>
      <c r="P7" s="630"/>
      <c r="Q7" s="630"/>
      <c r="R7" s="630"/>
      <c r="S7" s="630"/>
      <c r="T7" s="630"/>
      <c r="U7" s="630"/>
      <c r="V7" s="630"/>
      <c r="W7" s="630"/>
      <c r="X7" s="630"/>
      <c r="Y7" s="286"/>
      <c r="Z7" s="286"/>
      <c r="AA7" s="286"/>
      <c r="AB7" s="311"/>
      <c r="AC7" s="352" t="s">
        <v>271</v>
      </c>
      <c r="AD7" s="202"/>
      <c r="AE7" s="202"/>
      <c r="AF7" s="202"/>
      <c r="AG7" s="202"/>
      <c r="AH7" s="202"/>
      <c r="AI7" s="202"/>
      <c r="AJ7" s="202"/>
      <c r="AK7" s="203"/>
      <c r="AL7" s="394"/>
      <c r="AM7" s="394"/>
      <c r="AN7" s="394"/>
      <c r="AO7" s="394"/>
      <c r="AP7" s="400"/>
    </row>
    <row r="8" spans="1:45" ht="24.75" customHeight="1">
      <c r="A8" s="204"/>
      <c r="B8" s="663" t="s">
        <v>272</v>
      </c>
      <c r="C8" s="623"/>
      <c r="D8" s="623"/>
      <c r="E8" s="623"/>
      <c r="F8" s="623"/>
      <c r="G8" s="623"/>
      <c r="H8" s="623"/>
      <c r="I8" s="623"/>
      <c r="J8" s="31"/>
      <c r="K8" s="197"/>
      <c r="L8" s="855" t="str">
        <f>IF(①!U16=TRUE,"✓","")</f>
        <v/>
      </c>
      <c r="M8" s="629" t="s">
        <v>76</v>
      </c>
      <c r="N8" s="629"/>
      <c r="O8" s="855" t="str">
        <f>IF(①!V16=TRUE,"✓","")</f>
        <v/>
      </c>
      <c r="P8" s="855"/>
      <c r="Q8" s="629" t="s">
        <v>351</v>
      </c>
      <c r="R8" s="629"/>
      <c r="S8" s="855" t="str">
        <f>IF(①!X16=TRUE,"✓","")</f>
        <v/>
      </c>
      <c r="T8" s="631" t="s">
        <v>352</v>
      </c>
      <c r="U8" s="631"/>
      <c r="V8" s="835" t="s">
        <v>358</v>
      </c>
      <c r="W8" s="835"/>
      <c r="X8" s="835"/>
      <c r="Y8" s="165" t="s">
        <v>273</v>
      </c>
      <c r="Z8" s="636" t="s">
        <v>274</v>
      </c>
      <c r="AA8" s="636"/>
      <c r="AB8" s="636"/>
      <c r="AC8" s="636"/>
      <c r="AD8" s="830"/>
      <c r="AE8" s="830"/>
      <c r="AF8" s="830"/>
      <c r="AG8" s="830"/>
      <c r="AH8" s="830"/>
      <c r="AI8" s="830"/>
      <c r="AJ8" s="829" t="s">
        <v>39</v>
      </c>
      <c r="AK8" s="205"/>
      <c r="AL8" s="394"/>
      <c r="AM8" s="394"/>
      <c r="AN8" s="394"/>
      <c r="AO8" s="394"/>
      <c r="AP8" s="400"/>
    </row>
    <row r="9" spans="1:45" ht="24.75" customHeight="1">
      <c r="A9" s="206"/>
      <c r="B9" s="834"/>
      <c r="C9" s="834"/>
      <c r="D9" s="834"/>
      <c r="E9" s="834"/>
      <c r="F9" s="834"/>
      <c r="G9" s="834"/>
      <c r="H9" s="834"/>
      <c r="I9" s="834"/>
      <c r="J9" s="45"/>
      <c r="K9" s="207"/>
      <c r="L9" s="856"/>
      <c r="M9" s="645"/>
      <c r="N9" s="645"/>
      <c r="O9" s="856"/>
      <c r="P9" s="856"/>
      <c r="Q9" s="645"/>
      <c r="R9" s="645"/>
      <c r="S9" s="856"/>
      <c r="T9" s="857"/>
      <c r="U9" s="857"/>
      <c r="V9" s="836"/>
      <c r="W9" s="836"/>
      <c r="X9" s="836"/>
      <c r="Y9" s="44" t="s">
        <v>275</v>
      </c>
      <c r="Z9" s="645"/>
      <c r="AA9" s="645"/>
      <c r="AB9" s="645"/>
      <c r="AC9" s="645"/>
      <c r="AD9" s="831"/>
      <c r="AE9" s="831"/>
      <c r="AF9" s="831"/>
      <c r="AG9" s="831"/>
      <c r="AH9" s="831"/>
      <c r="AI9" s="831"/>
      <c r="AJ9" s="645"/>
      <c r="AK9" s="209"/>
      <c r="AL9" s="394"/>
      <c r="AM9" s="394"/>
      <c r="AN9" s="394"/>
      <c r="AO9" s="394"/>
      <c r="AP9" s="400"/>
    </row>
    <row r="10" spans="1:45" ht="24.75" customHeight="1">
      <c r="A10" s="204"/>
      <c r="B10" s="869" t="s">
        <v>276</v>
      </c>
      <c r="C10" s="676"/>
      <c r="D10" s="676"/>
      <c r="E10" s="676"/>
      <c r="F10" s="676"/>
      <c r="G10" s="676"/>
      <c r="H10" s="676"/>
      <c r="I10" s="676"/>
      <c r="J10" s="31"/>
      <c r="K10" s="197"/>
      <c r="L10" s="853" t="s">
        <v>277</v>
      </c>
      <c r="M10" s="853"/>
      <c r="N10" s="210" t="s">
        <v>273</v>
      </c>
      <c r="O10" s="854" t="s">
        <v>278</v>
      </c>
      <c r="P10" s="854"/>
      <c r="Q10" s="854"/>
      <c r="R10" s="870"/>
      <c r="S10" s="870"/>
      <c r="T10" s="870"/>
      <c r="U10" s="870"/>
      <c r="V10" s="853" t="s">
        <v>279</v>
      </c>
      <c r="W10" s="853"/>
      <c r="X10" s="870"/>
      <c r="Y10" s="870"/>
      <c r="Z10" s="870"/>
      <c r="AA10" s="870"/>
      <c r="AB10" s="853" t="s">
        <v>39</v>
      </c>
      <c r="AC10" s="853" t="s">
        <v>280</v>
      </c>
      <c r="AD10" s="853"/>
      <c r="AE10" s="853"/>
      <c r="AF10" s="832"/>
      <c r="AG10" s="832"/>
      <c r="AH10" s="832"/>
      <c r="AI10" s="832"/>
      <c r="AJ10" s="863" t="s">
        <v>281</v>
      </c>
      <c r="AK10" s="864"/>
      <c r="AL10" s="395"/>
      <c r="AM10" s="395"/>
      <c r="AN10" s="395"/>
      <c r="AO10" s="395"/>
      <c r="AP10" s="402"/>
    </row>
    <row r="11" spans="1:45" ht="24.75" customHeight="1" thickBot="1">
      <c r="A11" s="204"/>
      <c r="B11" s="623"/>
      <c r="C11" s="623"/>
      <c r="D11" s="623"/>
      <c r="E11" s="623"/>
      <c r="F11" s="623"/>
      <c r="G11" s="623"/>
      <c r="H11" s="623"/>
      <c r="I11" s="623"/>
      <c r="J11" s="31"/>
      <c r="K11" s="197"/>
      <c r="L11" s="853"/>
      <c r="M11" s="853"/>
      <c r="N11" s="210" t="s">
        <v>275</v>
      </c>
      <c r="O11" s="854"/>
      <c r="P11" s="854"/>
      <c r="Q11" s="854"/>
      <c r="R11" s="871"/>
      <c r="S11" s="871"/>
      <c r="T11" s="871"/>
      <c r="U11" s="871"/>
      <c r="V11" s="853"/>
      <c r="W11" s="853"/>
      <c r="X11" s="871"/>
      <c r="Y11" s="871"/>
      <c r="Z11" s="871"/>
      <c r="AA11" s="871"/>
      <c r="AB11" s="853"/>
      <c r="AC11" s="853"/>
      <c r="AD11" s="853"/>
      <c r="AE11" s="853"/>
      <c r="AF11" s="833"/>
      <c r="AG11" s="833"/>
      <c r="AH11" s="833"/>
      <c r="AI11" s="833"/>
      <c r="AJ11" s="863"/>
      <c r="AK11" s="864"/>
      <c r="AL11" s="395"/>
      <c r="AM11" s="395"/>
      <c r="AN11" s="395"/>
      <c r="AO11" s="395"/>
      <c r="AP11" s="402"/>
    </row>
    <row r="12" spans="1:45" ht="24.75" customHeight="1">
      <c r="A12" s="198"/>
      <c r="B12" s="618" t="s">
        <v>282</v>
      </c>
      <c r="C12" s="618"/>
      <c r="D12" s="618"/>
      <c r="E12" s="618"/>
      <c r="F12" s="618"/>
      <c r="G12" s="618"/>
      <c r="H12" s="618"/>
      <c r="I12" s="618"/>
      <c r="J12" s="22"/>
      <c r="K12" s="19"/>
      <c r="L12" s="25"/>
      <c r="M12" s="629" t="s">
        <v>128</v>
      </c>
      <c r="N12" s="629"/>
      <c r="O12" s="25"/>
      <c r="P12" s="25"/>
      <c r="Q12" s="842"/>
      <c r="R12" s="842"/>
      <c r="S12" s="629" t="s">
        <v>355</v>
      </c>
      <c r="T12" s="842"/>
      <c r="U12" s="842"/>
      <c r="V12" s="629" t="s">
        <v>354</v>
      </c>
      <c r="W12" s="842"/>
      <c r="X12" s="842"/>
      <c r="Y12" s="629" t="s">
        <v>353</v>
      </c>
      <c r="Z12" s="23"/>
      <c r="AA12" s="23"/>
      <c r="AB12" s="211"/>
      <c r="AC12" s="865" t="s">
        <v>283</v>
      </c>
      <c r="AD12" s="866"/>
      <c r="AE12" s="866"/>
      <c r="AF12" s="866"/>
      <c r="AG12" s="867"/>
      <c r="AH12" s="866" t="s">
        <v>284</v>
      </c>
      <c r="AI12" s="866"/>
      <c r="AJ12" s="866"/>
      <c r="AK12" s="868"/>
      <c r="AL12" s="396"/>
      <c r="AM12" s="396"/>
      <c r="AN12" s="396"/>
      <c r="AO12" s="396"/>
      <c r="AP12" s="403"/>
    </row>
    <row r="13" spans="1:45" ht="24.75" customHeight="1" thickBot="1">
      <c r="A13" s="196"/>
      <c r="B13" s="628" t="s">
        <v>285</v>
      </c>
      <c r="C13" s="628"/>
      <c r="D13" s="628"/>
      <c r="E13" s="628"/>
      <c r="F13" s="628"/>
      <c r="G13" s="628"/>
      <c r="H13" s="628"/>
      <c r="I13" s="628"/>
      <c r="J13" s="18"/>
      <c r="K13" s="17"/>
      <c r="L13" s="325"/>
      <c r="M13" s="630"/>
      <c r="N13" s="630"/>
      <c r="O13" s="325"/>
      <c r="P13" s="325"/>
      <c r="Q13" s="852"/>
      <c r="R13" s="852"/>
      <c r="S13" s="630"/>
      <c r="T13" s="852"/>
      <c r="U13" s="852"/>
      <c r="V13" s="630"/>
      <c r="W13" s="852"/>
      <c r="X13" s="852"/>
      <c r="Y13" s="630"/>
      <c r="Z13" s="212"/>
      <c r="AA13" s="212"/>
      <c r="AB13" s="213"/>
      <c r="AC13" s="201" t="s">
        <v>271</v>
      </c>
      <c r="AD13" s="202"/>
      <c r="AE13" s="202"/>
      <c r="AF13" s="202"/>
      <c r="AG13" s="214"/>
      <c r="AH13" s="202" t="s">
        <v>271</v>
      </c>
      <c r="AI13" s="202"/>
      <c r="AJ13" s="202"/>
      <c r="AK13" s="203"/>
      <c r="AL13" s="394"/>
      <c r="AM13" s="394"/>
      <c r="AN13" s="394"/>
      <c r="AO13" s="394"/>
      <c r="AP13" s="400"/>
    </row>
    <row r="14" spans="1:45" ht="20.25" customHeight="1">
      <c r="A14" s="204"/>
      <c r="B14" s="623" t="s">
        <v>286</v>
      </c>
      <c r="C14" s="623"/>
      <c r="D14" s="623"/>
      <c r="E14" s="623"/>
      <c r="F14" s="623"/>
      <c r="G14" s="623"/>
      <c r="H14" s="623"/>
      <c r="I14" s="623"/>
      <c r="J14" s="37"/>
      <c r="K14" s="754" t="s">
        <v>287</v>
      </c>
      <c r="L14" s="629"/>
      <c r="M14" s="629"/>
      <c r="N14" s="629"/>
      <c r="O14" s="858"/>
      <c r="P14" s="357"/>
      <c r="Q14" s="327"/>
      <c r="R14" s="367"/>
      <c r="S14" s="850" t="s">
        <v>359</v>
      </c>
      <c r="T14" s="850"/>
      <c r="U14" s="327"/>
      <c r="V14" s="367"/>
      <c r="W14" s="850" t="s">
        <v>360</v>
      </c>
      <c r="X14" s="850"/>
      <c r="Y14" s="850"/>
      <c r="Z14" s="327"/>
      <c r="AA14" s="367"/>
      <c r="AB14" s="850" t="s">
        <v>361</v>
      </c>
      <c r="AC14" s="850"/>
      <c r="AD14" s="850"/>
      <c r="AE14" s="327"/>
      <c r="AF14" s="367"/>
      <c r="AG14" s="850" t="s">
        <v>362</v>
      </c>
      <c r="AH14" s="850"/>
      <c r="AI14" s="850"/>
      <c r="AJ14" s="327"/>
      <c r="AK14" s="328"/>
      <c r="AL14" s="395" t="b">
        <v>0</v>
      </c>
      <c r="AM14" s="395" t="b">
        <v>0</v>
      </c>
      <c r="AN14" s="395" t="b">
        <v>0</v>
      </c>
      <c r="AO14" s="395" t="b">
        <v>0</v>
      </c>
      <c r="AP14" s="404">
        <f>IF(COUNTIF(AL14:AO14,TRUE)&gt;0,1,0)</f>
        <v>0</v>
      </c>
    </row>
    <row r="15" spans="1:45" ht="20.25" customHeight="1">
      <c r="A15" s="204"/>
      <c r="B15" s="623"/>
      <c r="C15" s="623"/>
      <c r="D15" s="623"/>
      <c r="E15" s="623"/>
      <c r="F15" s="623"/>
      <c r="G15" s="623"/>
      <c r="H15" s="623"/>
      <c r="I15" s="623"/>
      <c r="J15" s="37"/>
      <c r="K15" s="644"/>
      <c r="L15" s="645"/>
      <c r="M15" s="645"/>
      <c r="N15" s="645"/>
      <c r="O15" s="859"/>
      <c r="P15" s="358"/>
      <c r="Q15" s="208"/>
      <c r="R15" s="366"/>
      <c r="S15" s="851"/>
      <c r="T15" s="851"/>
      <c r="U15" s="208"/>
      <c r="V15" s="366"/>
      <c r="W15" s="851"/>
      <c r="X15" s="851"/>
      <c r="Y15" s="851"/>
      <c r="Z15" s="208"/>
      <c r="AA15" s="366"/>
      <c r="AB15" s="851"/>
      <c r="AC15" s="851"/>
      <c r="AD15" s="851"/>
      <c r="AE15" s="208"/>
      <c r="AF15" s="366"/>
      <c r="AG15" s="851"/>
      <c r="AH15" s="851"/>
      <c r="AI15" s="851"/>
      <c r="AJ15" s="208"/>
      <c r="AK15" s="359"/>
      <c r="AL15" s="395"/>
      <c r="AM15" s="395"/>
      <c r="AN15" s="395"/>
      <c r="AO15" s="395"/>
      <c r="AP15" s="402"/>
    </row>
    <row r="16" spans="1:45" ht="20.25" customHeight="1">
      <c r="A16" s="204"/>
      <c r="B16" s="623"/>
      <c r="C16" s="623"/>
      <c r="D16" s="623"/>
      <c r="E16" s="623"/>
      <c r="F16" s="623"/>
      <c r="G16" s="623"/>
      <c r="H16" s="623"/>
      <c r="I16" s="623"/>
      <c r="J16" s="37"/>
      <c r="K16" s="860" t="s">
        <v>288</v>
      </c>
      <c r="L16" s="845"/>
      <c r="M16" s="845"/>
      <c r="N16" s="845"/>
      <c r="O16" s="861"/>
      <c r="P16" s="353"/>
      <c r="Q16" s="354"/>
      <c r="R16" s="354"/>
      <c r="S16" s="354"/>
      <c r="T16" s="354"/>
      <c r="U16" s="354"/>
      <c r="V16" s="354"/>
      <c r="W16" s="846"/>
      <c r="X16" s="846"/>
      <c r="Y16" s="846"/>
      <c r="Z16" s="846"/>
      <c r="AA16" s="846"/>
      <c r="AB16" s="846"/>
      <c r="AC16" s="845" t="s">
        <v>357</v>
      </c>
      <c r="AD16" s="354"/>
      <c r="AE16" s="354"/>
      <c r="AF16" s="354"/>
      <c r="AG16" s="354"/>
      <c r="AH16" s="354"/>
      <c r="AI16" s="354"/>
      <c r="AJ16" s="354"/>
      <c r="AK16" s="355"/>
      <c r="AL16" s="395"/>
      <c r="AM16" s="395"/>
      <c r="AN16" s="395"/>
      <c r="AO16" s="395"/>
      <c r="AP16" s="402"/>
    </row>
    <row r="17" spans="1:44" ht="20.25" customHeight="1">
      <c r="A17" s="204"/>
      <c r="B17" s="623"/>
      <c r="C17" s="623"/>
      <c r="D17" s="623"/>
      <c r="E17" s="623"/>
      <c r="F17" s="623"/>
      <c r="G17" s="623"/>
      <c r="H17" s="623"/>
      <c r="I17" s="623"/>
      <c r="J17" s="37"/>
      <c r="K17" s="638"/>
      <c r="L17" s="630"/>
      <c r="M17" s="630"/>
      <c r="N17" s="630"/>
      <c r="O17" s="862"/>
      <c r="P17" s="356"/>
      <c r="Q17" s="325"/>
      <c r="R17" s="325"/>
      <c r="S17" s="325"/>
      <c r="T17" s="325"/>
      <c r="U17" s="325"/>
      <c r="V17" s="325"/>
      <c r="W17" s="847"/>
      <c r="X17" s="847"/>
      <c r="Y17" s="847"/>
      <c r="Z17" s="847"/>
      <c r="AA17" s="847"/>
      <c r="AB17" s="847"/>
      <c r="AC17" s="630"/>
      <c r="AD17" s="325"/>
      <c r="AE17" s="325"/>
      <c r="AF17" s="325"/>
      <c r="AG17" s="325"/>
      <c r="AH17" s="325"/>
      <c r="AI17" s="325"/>
      <c r="AJ17" s="325"/>
      <c r="AK17" s="311"/>
      <c r="AL17" s="395"/>
      <c r="AM17" s="395"/>
      <c r="AN17" s="395"/>
      <c r="AO17" s="395"/>
      <c r="AP17" s="402"/>
    </row>
    <row r="18" spans="1:44" ht="20.25" customHeight="1">
      <c r="A18" s="198"/>
      <c r="B18" s="618" t="s">
        <v>289</v>
      </c>
      <c r="C18" s="618"/>
      <c r="D18" s="618"/>
      <c r="E18" s="618"/>
      <c r="F18" s="618"/>
      <c r="G18" s="618"/>
      <c r="H18" s="618"/>
      <c r="I18" s="618"/>
      <c r="J18" s="22"/>
      <c r="K18" s="19"/>
      <c r="L18" s="23"/>
      <c r="M18" s="23"/>
      <c r="N18" s="23"/>
      <c r="O18" s="23"/>
      <c r="P18" s="23"/>
      <c r="Q18" s="23"/>
      <c r="R18" s="23"/>
      <c r="S18" s="23"/>
      <c r="T18" s="848" t="str">
        <f>IF(②!P18="","",②!P18)</f>
        <v/>
      </c>
      <c r="U18" s="848"/>
      <c r="V18" s="848"/>
      <c r="W18" s="848"/>
      <c r="X18" s="848"/>
      <c r="Y18" s="848"/>
      <c r="Z18" s="848"/>
      <c r="AA18" s="848"/>
      <c r="AB18" s="848"/>
      <c r="AC18" s="23"/>
      <c r="AD18" s="23"/>
      <c r="AE18" s="23"/>
      <c r="AF18" s="23"/>
      <c r="AG18" s="23"/>
      <c r="AH18" s="23"/>
      <c r="AI18" s="23"/>
      <c r="AJ18" s="23"/>
      <c r="AK18" s="211"/>
      <c r="AL18" s="394"/>
      <c r="AM18" s="394"/>
      <c r="AN18" s="394"/>
      <c r="AO18" s="394"/>
      <c r="AP18" s="400"/>
    </row>
    <row r="19" spans="1:44" ht="20.25" customHeight="1">
      <c r="A19" s="196"/>
      <c r="B19" s="628"/>
      <c r="C19" s="628"/>
      <c r="D19" s="628"/>
      <c r="E19" s="628"/>
      <c r="F19" s="628"/>
      <c r="G19" s="628"/>
      <c r="H19" s="628"/>
      <c r="I19" s="628"/>
      <c r="J19" s="18"/>
      <c r="K19" s="17"/>
      <c r="L19" s="212"/>
      <c r="M19" s="212"/>
      <c r="N19" s="212"/>
      <c r="O19" s="212"/>
      <c r="P19" s="212"/>
      <c r="Q19" s="212"/>
      <c r="R19" s="212"/>
      <c r="S19" s="212"/>
      <c r="T19" s="849"/>
      <c r="U19" s="849"/>
      <c r="V19" s="849"/>
      <c r="W19" s="849"/>
      <c r="X19" s="849"/>
      <c r="Y19" s="849"/>
      <c r="Z19" s="849"/>
      <c r="AA19" s="849"/>
      <c r="AB19" s="849"/>
      <c r="AC19" s="212"/>
      <c r="AD19" s="212"/>
      <c r="AE19" s="212"/>
      <c r="AF19" s="212"/>
      <c r="AG19" s="212"/>
      <c r="AH19" s="212"/>
      <c r="AI19" s="212"/>
      <c r="AJ19" s="212"/>
      <c r="AK19" s="213"/>
      <c r="AL19" s="394"/>
      <c r="AM19" s="394"/>
      <c r="AN19" s="394"/>
      <c r="AO19" s="394"/>
      <c r="AP19" s="400"/>
    </row>
    <row r="20" spans="1:44" ht="24.75" customHeight="1">
      <c r="A20" s="204"/>
      <c r="B20" s="8"/>
      <c r="C20" s="8"/>
      <c r="D20" s="10" t="s">
        <v>295</v>
      </c>
      <c r="F20" s="8"/>
      <c r="G20" s="8"/>
      <c r="H20" s="8"/>
      <c r="I20" s="8"/>
      <c r="J20" s="8"/>
      <c r="K20" s="8"/>
      <c r="L20" s="8"/>
      <c r="M20" s="8"/>
      <c r="N20" s="8"/>
      <c r="O20" s="8"/>
      <c r="P20" s="8"/>
      <c r="Q20" s="842"/>
      <c r="R20" s="842"/>
      <c r="S20" s="842"/>
      <c r="T20" s="842"/>
      <c r="U20" s="842"/>
      <c r="V20" s="10" t="s">
        <v>296</v>
      </c>
      <c r="X20" s="8"/>
      <c r="Y20" s="8"/>
      <c r="Z20" s="8"/>
      <c r="AA20" s="8"/>
      <c r="AB20" s="8"/>
      <c r="AC20" s="8"/>
      <c r="AD20" s="8"/>
      <c r="AE20" s="8"/>
      <c r="AF20" s="8"/>
      <c r="AG20" s="8"/>
      <c r="AH20" s="8"/>
      <c r="AI20" s="8"/>
      <c r="AJ20" s="8"/>
      <c r="AK20" s="215"/>
      <c r="AL20" s="394"/>
      <c r="AM20" s="394"/>
      <c r="AN20" s="394"/>
      <c r="AO20" s="394"/>
      <c r="AP20" s="400"/>
      <c r="AR20" s="10"/>
    </row>
    <row r="21" spans="1:44" ht="33.75" customHeight="1">
      <c r="A21" s="204"/>
      <c r="B21" s="8"/>
      <c r="C21" s="8"/>
      <c r="D21" s="327"/>
      <c r="E21" s="327"/>
      <c r="F21" s="327" t="s">
        <v>356</v>
      </c>
      <c r="G21" s="327"/>
      <c r="H21" s="636"/>
      <c r="I21" s="636"/>
      <c r="J21" s="327" t="s">
        <v>355</v>
      </c>
      <c r="K21" s="327"/>
      <c r="L21" s="636"/>
      <c r="M21" s="636"/>
      <c r="N21" s="327" t="s">
        <v>354</v>
      </c>
      <c r="O21" s="636"/>
      <c r="P21" s="636"/>
      <c r="Q21" s="636"/>
      <c r="R21" s="327" t="s">
        <v>353</v>
      </c>
      <c r="S21" s="8"/>
      <c r="T21" s="8"/>
      <c r="U21" s="8"/>
      <c r="V21" s="8"/>
      <c r="W21" s="8"/>
      <c r="X21" s="8"/>
      <c r="Y21" s="8"/>
      <c r="Z21" s="8"/>
      <c r="AA21" s="8"/>
      <c r="AB21" s="8"/>
      <c r="AC21" s="8"/>
      <c r="AD21" s="8"/>
      <c r="AE21" s="8"/>
      <c r="AF21" s="8"/>
      <c r="AG21" s="8"/>
      <c r="AH21" s="8"/>
      <c r="AI21" s="8"/>
      <c r="AJ21" s="8"/>
      <c r="AK21" s="215"/>
      <c r="AL21" s="394"/>
      <c r="AM21" s="394"/>
      <c r="AN21" s="394"/>
      <c r="AO21" s="394"/>
      <c r="AP21" s="400"/>
    </row>
    <row r="22" spans="1:44" s="217" customFormat="1" ht="33.75" customHeight="1">
      <c r="A22" s="216"/>
      <c r="C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9"/>
      <c r="AL22" s="397"/>
      <c r="AM22" s="397"/>
      <c r="AN22" s="397"/>
      <c r="AO22" s="397"/>
      <c r="AP22" s="405"/>
    </row>
    <row r="23" spans="1:44" ht="30" customHeight="1">
      <c r="A23" s="204"/>
      <c r="B23" s="10" t="s">
        <v>290</v>
      </c>
      <c r="C23" s="8"/>
      <c r="D23" s="10"/>
      <c r="E23" s="10"/>
      <c r="F23" s="10"/>
      <c r="G23" s="10"/>
      <c r="H23" s="10"/>
      <c r="I23" s="10"/>
      <c r="J23" s="10"/>
      <c r="K23" s="10"/>
      <c r="L23" s="10"/>
      <c r="M23" s="8"/>
      <c r="N23" s="10"/>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9"/>
      <c r="AL23" s="397"/>
      <c r="AM23" s="397"/>
      <c r="AN23" s="397"/>
      <c r="AO23" s="397"/>
      <c r="AP23" s="405"/>
    </row>
    <row r="24" spans="1:44" ht="30" customHeight="1">
      <c r="A24" s="204"/>
      <c r="B24" s="8"/>
      <c r="C24" s="8"/>
      <c r="D24" s="8"/>
      <c r="E24" s="8"/>
      <c r="F24" s="8"/>
      <c r="G24" s="8"/>
      <c r="H24" s="8"/>
      <c r="I24" s="8"/>
      <c r="J24" s="8"/>
      <c r="K24" s="8"/>
      <c r="L24" s="8"/>
      <c r="M24" s="8"/>
      <c r="N24" s="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9"/>
      <c r="AL24" s="397"/>
      <c r="AM24" s="397"/>
      <c r="AN24" s="397"/>
      <c r="AO24" s="397"/>
      <c r="AP24" s="405"/>
    </row>
    <row r="25" spans="1:44" ht="30" customHeight="1">
      <c r="A25" s="204"/>
      <c r="B25" s="8"/>
      <c r="C25" s="8"/>
      <c r="D25" s="8"/>
      <c r="E25" s="8"/>
      <c r="F25" s="8"/>
      <c r="G25" s="8"/>
      <c r="H25" s="8"/>
      <c r="I25" s="8"/>
      <c r="J25" s="8"/>
      <c r="K25" s="8"/>
      <c r="L25" s="8"/>
      <c r="M25" s="8"/>
      <c r="N25" s="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9"/>
      <c r="AL25" s="397"/>
      <c r="AM25" s="397"/>
      <c r="AN25" s="397"/>
      <c r="AO25" s="397"/>
      <c r="AP25" s="405"/>
    </row>
    <row r="26" spans="1:44" ht="14.25">
      <c r="A26" s="204"/>
      <c r="B26" s="8"/>
      <c r="C26" s="8"/>
      <c r="D26" s="8"/>
      <c r="E26" s="8"/>
      <c r="F26" s="8"/>
      <c r="G26" s="8"/>
      <c r="H26" s="8"/>
      <c r="I26" s="8"/>
      <c r="J26" s="8"/>
      <c r="K26" s="8"/>
      <c r="L26" s="8"/>
      <c r="M26" s="8"/>
      <c r="N26" s="8"/>
      <c r="O26" s="8"/>
      <c r="P26" s="8"/>
      <c r="Q26" s="8"/>
      <c r="R26" s="8"/>
      <c r="S26" s="8"/>
      <c r="T26" s="166"/>
      <c r="U26" s="166"/>
      <c r="V26" s="8"/>
      <c r="W26" s="8"/>
      <c r="X26" s="8"/>
      <c r="Y26" s="8"/>
      <c r="Z26" s="8"/>
      <c r="AA26" s="8"/>
      <c r="AB26" s="8"/>
      <c r="AC26" s="8"/>
      <c r="AD26" s="8"/>
      <c r="AE26" s="8"/>
      <c r="AF26" s="8"/>
      <c r="AG26" s="8"/>
      <c r="AH26" s="8"/>
      <c r="AI26" s="8"/>
      <c r="AK26" s="215"/>
      <c r="AL26" s="394"/>
      <c r="AM26" s="394"/>
      <c r="AN26" s="394"/>
      <c r="AO26" s="394"/>
      <c r="AP26" s="400"/>
    </row>
    <row r="27" spans="1:44" ht="30" customHeight="1">
      <c r="A27" s="204"/>
      <c r="B27" s="8"/>
      <c r="C27" s="8"/>
      <c r="D27" s="8"/>
      <c r="E27" s="8"/>
      <c r="F27" s="8"/>
      <c r="G27" s="8"/>
      <c r="H27" s="8"/>
      <c r="I27" s="8"/>
      <c r="J27" s="8"/>
      <c r="K27" s="8"/>
      <c r="L27" s="8"/>
      <c r="M27" s="8"/>
      <c r="N27" s="8"/>
      <c r="O27" s="835" t="s">
        <v>291</v>
      </c>
      <c r="P27" s="835"/>
      <c r="Q27" s="835"/>
      <c r="R27" s="835"/>
      <c r="T27" s="623" t="s">
        <v>8</v>
      </c>
      <c r="U27" s="623"/>
      <c r="V27" s="623"/>
      <c r="W27" s="636">
        <f>①!B5</f>
        <v>0</v>
      </c>
      <c r="X27" s="636"/>
      <c r="Y27" s="636"/>
      <c r="Z27" s="636"/>
      <c r="AA27" s="636"/>
      <c r="AB27" s="636"/>
      <c r="AC27" s="636"/>
      <c r="AD27" s="636"/>
      <c r="AE27" s="636"/>
      <c r="AF27" s="636"/>
      <c r="AG27" s="636"/>
      <c r="AH27" s="636"/>
      <c r="AI27" s="636"/>
      <c r="AJ27" s="636"/>
      <c r="AK27" s="841"/>
      <c r="AL27" s="398"/>
      <c r="AM27" s="398"/>
      <c r="AN27" s="398"/>
      <c r="AO27" s="398"/>
      <c r="AP27" s="406"/>
    </row>
    <row r="28" spans="1:44" ht="30" customHeight="1">
      <c r="A28" s="204"/>
      <c r="B28" s="8"/>
      <c r="C28" s="8"/>
      <c r="D28" s="8"/>
      <c r="E28" s="8"/>
      <c r="F28" s="8"/>
      <c r="G28" s="8"/>
      <c r="H28" s="8"/>
      <c r="I28" s="8"/>
      <c r="J28" s="8"/>
      <c r="K28" s="8"/>
      <c r="L28" s="8"/>
      <c r="M28" s="8"/>
      <c r="N28" s="8"/>
      <c r="O28" s="8"/>
      <c r="P28" s="8"/>
      <c r="Q28" s="8"/>
      <c r="R28" s="8"/>
      <c r="S28" s="8"/>
      <c r="T28" s="623" t="s">
        <v>9</v>
      </c>
      <c r="U28" s="623"/>
      <c r="V28" s="623"/>
      <c r="W28" s="636">
        <f>①!B6</f>
        <v>0</v>
      </c>
      <c r="X28" s="636"/>
      <c r="Y28" s="636"/>
      <c r="Z28" s="636"/>
      <c r="AA28" s="636"/>
      <c r="AB28" s="636"/>
      <c r="AC28" s="636"/>
      <c r="AD28" s="636"/>
      <c r="AE28" s="636"/>
      <c r="AF28" s="636"/>
      <c r="AG28" s="636"/>
      <c r="AH28" s="636"/>
      <c r="AI28" s="636"/>
      <c r="AJ28" s="636"/>
      <c r="AK28" s="841"/>
      <c r="AL28" s="398"/>
      <c r="AM28" s="398"/>
      <c r="AN28" s="398"/>
      <c r="AO28" s="398"/>
      <c r="AP28" s="406"/>
    </row>
    <row r="29" spans="1:44" ht="30" customHeight="1">
      <c r="A29" s="204"/>
      <c r="B29" s="8"/>
      <c r="C29" s="8"/>
      <c r="D29" s="8"/>
      <c r="E29" s="8"/>
      <c r="F29" s="8"/>
      <c r="G29" s="8"/>
      <c r="H29" s="8"/>
      <c r="I29" s="8"/>
      <c r="J29" s="8"/>
      <c r="K29" s="8"/>
      <c r="L29" s="8"/>
      <c r="M29" s="8"/>
      <c r="N29" s="8"/>
      <c r="O29" s="8"/>
      <c r="P29" s="8"/>
      <c r="Q29" s="8"/>
      <c r="R29" s="8"/>
      <c r="S29" s="8"/>
      <c r="T29" s="623" t="s">
        <v>146</v>
      </c>
      <c r="U29" s="623"/>
      <c r="V29" s="623"/>
      <c r="W29" s="843">
        <f>①!B7</f>
        <v>0</v>
      </c>
      <c r="X29" s="636"/>
      <c r="Y29" s="636"/>
      <c r="Z29" s="636"/>
      <c r="AA29" s="636"/>
      <c r="AB29" s="636"/>
      <c r="AC29" s="636"/>
      <c r="AD29" s="636"/>
      <c r="AE29" s="636"/>
      <c r="AF29" s="636"/>
      <c r="AG29" s="636"/>
      <c r="AH29" s="636"/>
      <c r="AI29" s="636"/>
      <c r="AJ29" s="636"/>
      <c r="AK29" s="841"/>
      <c r="AL29" s="398"/>
      <c r="AM29" s="398"/>
      <c r="AN29" s="398"/>
      <c r="AO29" s="398"/>
      <c r="AP29" s="406"/>
    </row>
    <row r="30" spans="1:44" ht="30" customHeight="1" thickBot="1">
      <c r="A30" s="201"/>
      <c r="B30" s="202"/>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20"/>
      <c r="AL30" s="394"/>
      <c r="AM30" s="394"/>
      <c r="AN30" s="394"/>
      <c r="AO30" s="394"/>
      <c r="AP30" s="400"/>
    </row>
    <row r="31" spans="1:44" ht="2.25" customHeight="1">
      <c r="A31" s="200"/>
      <c r="B31" s="200"/>
      <c r="C31" s="200"/>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394"/>
      <c r="AM31" s="394"/>
      <c r="AN31" s="394"/>
      <c r="AO31" s="394"/>
      <c r="AP31" s="400"/>
    </row>
    <row r="32" spans="1:44">
      <c r="A32" s="844" t="s">
        <v>292</v>
      </c>
      <c r="B32" s="844"/>
      <c r="C32" s="844"/>
      <c r="D32" s="172">
        <v>1</v>
      </c>
      <c r="E32" s="50" t="s">
        <v>293</v>
      </c>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394"/>
      <c r="AM32" s="394"/>
      <c r="AN32" s="394"/>
      <c r="AO32" s="394"/>
      <c r="AP32" s="400"/>
    </row>
    <row r="33" spans="1:45">
      <c r="A33" s="221"/>
      <c r="B33" s="221"/>
      <c r="C33" s="221"/>
      <c r="D33" s="172">
        <v>2</v>
      </c>
      <c r="E33" s="688" t="s">
        <v>294</v>
      </c>
      <c r="F33" s="688"/>
      <c r="G33" s="688"/>
      <c r="H33" s="688"/>
      <c r="I33" s="688"/>
      <c r="J33" s="688"/>
      <c r="K33" s="688"/>
      <c r="L33" s="688"/>
      <c r="M33" s="688"/>
      <c r="N33" s="688"/>
      <c r="O33" s="688"/>
      <c r="P33" s="688"/>
      <c r="Q33" s="688"/>
      <c r="R33" s="688"/>
      <c r="S33" s="688"/>
      <c r="T33" s="688"/>
      <c r="U33" s="688"/>
      <c r="V33" s="688"/>
      <c r="W33" s="688"/>
      <c r="X33" s="688"/>
      <c r="Y33" s="688"/>
      <c r="Z33" s="688"/>
      <c r="AA33" s="688"/>
      <c r="AB33" s="688"/>
      <c r="AC33" s="688"/>
      <c r="AD33" s="688"/>
      <c r="AE33" s="688"/>
      <c r="AF33" s="688"/>
      <c r="AG33" s="688"/>
      <c r="AH33" s="688"/>
      <c r="AI33" s="688"/>
      <c r="AJ33" s="688"/>
      <c r="AK33" s="688"/>
      <c r="AL33" s="381"/>
      <c r="AM33" s="381"/>
      <c r="AN33" s="381"/>
      <c r="AO33" s="381"/>
      <c r="AP33" s="407"/>
      <c r="AQ33" s="221"/>
      <c r="AR33" s="221"/>
      <c r="AS33" s="221"/>
    </row>
    <row r="34" spans="1:45">
      <c r="A34" s="222"/>
      <c r="B34" s="222"/>
      <c r="C34" s="222"/>
      <c r="D34" s="223"/>
      <c r="E34" s="844"/>
      <c r="F34" s="844"/>
      <c r="G34" s="844"/>
      <c r="H34" s="844"/>
      <c r="I34" s="844"/>
      <c r="J34" s="844"/>
      <c r="K34" s="844"/>
      <c r="L34" s="844"/>
      <c r="M34" s="844"/>
      <c r="N34" s="844"/>
      <c r="O34" s="844"/>
      <c r="P34" s="844"/>
      <c r="Q34" s="844"/>
      <c r="R34" s="844"/>
      <c r="S34" s="844"/>
      <c r="T34" s="844"/>
      <c r="U34" s="844"/>
      <c r="V34" s="844"/>
      <c r="W34" s="844"/>
      <c r="X34" s="844"/>
      <c r="Y34" s="844"/>
      <c r="Z34" s="844"/>
      <c r="AA34" s="844"/>
      <c r="AB34" s="844"/>
      <c r="AC34" s="844"/>
      <c r="AD34" s="844"/>
      <c r="AE34" s="844"/>
      <c r="AF34" s="844"/>
      <c r="AG34" s="844"/>
      <c r="AH34" s="844"/>
      <c r="AI34" s="844"/>
      <c r="AJ34" s="844"/>
      <c r="AK34" s="844"/>
      <c r="AL34" s="395"/>
      <c r="AM34" s="395"/>
      <c r="AN34" s="395"/>
      <c r="AO34" s="395"/>
      <c r="AP34" s="402"/>
      <c r="AQ34" s="222"/>
      <c r="AR34" s="222"/>
      <c r="AS34" s="222"/>
    </row>
    <row r="35" spans="1:45">
      <c r="D35" s="224"/>
      <c r="E35" s="688"/>
      <c r="F35" s="688"/>
      <c r="G35" s="688"/>
      <c r="H35" s="688"/>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8"/>
      <c r="AJ35" s="688"/>
      <c r="AK35" s="688"/>
      <c r="AL35" s="381"/>
      <c r="AM35" s="381"/>
      <c r="AN35" s="381"/>
      <c r="AO35" s="381"/>
      <c r="AP35" s="407"/>
    </row>
  </sheetData>
  <mergeCells count="66">
    <mergeCell ref="B14:I17"/>
    <mergeCell ref="K14:O15"/>
    <mergeCell ref="K16:O17"/>
    <mergeCell ref="AJ10:AK11"/>
    <mergeCell ref="AC12:AG12"/>
    <mergeCell ref="AH12:AK12"/>
    <mergeCell ref="AB14:AD15"/>
    <mergeCell ref="AG14:AI15"/>
    <mergeCell ref="B13:I13"/>
    <mergeCell ref="B10:I11"/>
    <mergeCell ref="R10:U11"/>
    <mergeCell ref="X10:AA11"/>
    <mergeCell ref="B12:I12"/>
    <mergeCell ref="Y12:Y13"/>
    <mergeCell ref="V12:V13"/>
    <mergeCell ref="S12:S13"/>
    <mergeCell ref="M12:N13"/>
    <mergeCell ref="Q12:R13"/>
    <mergeCell ref="T12:U13"/>
    <mergeCell ref="W12:X13"/>
    <mergeCell ref="Z8:AC9"/>
    <mergeCell ref="L10:M11"/>
    <mergeCell ref="O10:Q11"/>
    <mergeCell ref="V10:W11"/>
    <mergeCell ref="AB10:AB11"/>
    <mergeCell ref="L8:L9"/>
    <mergeCell ref="M8:N9"/>
    <mergeCell ref="O8:P9"/>
    <mergeCell ref="Q8:R9"/>
    <mergeCell ref="S8:S9"/>
    <mergeCell ref="T8:U9"/>
    <mergeCell ref="AC10:AE11"/>
    <mergeCell ref="AC16:AC17"/>
    <mergeCell ref="W16:AB17"/>
    <mergeCell ref="T18:AB19"/>
    <mergeCell ref="S14:T15"/>
    <mergeCell ref="W14:Y15"/>
    <mergeCell ref="B18:I19"/>
    <mergeCell ref="H21:I21"/>
    <mergeCell ref="L21:M21"/>
    <mergeCell ref="O21:Q21"/>
    <mergeCell ref="E34:AK34"/>
    <mergeCell ref="A32:C32"/>
    <mergeCell ref="E35:AK35"/>
    <mergeCell ref="Q20:U20"/>
    <mergeCell ref="W27:AK27"/>
    <mergeCell ref="W28:AK28"/>
    <mergeCell ref="O27:R27"/>
    <mergeCell ref="T27:V27"/>
    <mergeCell ref="T28:V28"/>
    <mergeCell ref="T29:V29"/>
    <mergeCell ref="W29:AK29"/>
    <mergeCell ref="E33:AK33"/>
    <mergeCell ref="A3:AK3"/>
    <mergeCell ref="B4:I5"/>
    <mergeCell ref="L4:O5"/>
    <mergeCell ref="P4:AK5"/>
    <mergeCell ref="B6:I7"/>
    <mergeCell ref="N6:O7"/>
    <mergeCell ref="X6:X7"/>
    <mergeCell ref="P6:W7"/>
    <mergeCell ref="AJ8:AJ9"/>
    <mergeCell ref="AD8:AI9"/>
    <mergeCell ref="AF10:AI11"/>
    <mergeCell ref="B8:I9"/>
    <mergeCell ref="V8:X9"/>
  </mergeCells>
  <phoneticPr fontId="3"/>
  <conditionalFormatting sqref="P4:AP5">
    <cfRule type="cellIs" dxfId="6" priority="10" operator="equal">
      <formula>""</formula>
    </cfRule>
  </conditionalFormatting>
  <conditionalFormatting sqref="W27:AP27">
    <cfRule type="cellIs" dxfId="5" priority="5" operator="equal">
      <formula>""</formula>
    </cfRule>
  </conditionalFormatting>
  <conditionalFormatting sqref="W28:AP29">
    <cfRule type="cellIs" dxfId="4" priority="4" operator="equal">
      <formula>""</formula>
    </cfRule>
  </conditionalFormatting>
  <conditionalFormatting sqref="AD8:AI9">
    <cfRule type="cellIs" dxfId="3" priority="3" operator="equal">
      <formula>""</formula>
    </cfRule>
  </conditionalFormatting>
  <conditionalFormatting sqref="R10:U11 X10:AA11 AF10:AI11 W12:X13 T12:U13 Q12:R13 W16:AB17 Q20:U20 H21:I21 L21:M21 O21:Q21">
    <cfRule type="cellIs" dxfId="2" priority="2" operator="equal">
      <formula>""</formula>
    </cfRule>
  </conditionalFormatting>
  <conditionalFormatting sqref="R14:AI15">
    <cfRule type="expression" dxfId="1" priority="1">
      <formula>$AP$14&lt;1</formula>
    </cfRule>
  </conditionalFormatting>
  <dataValidations count="1">
    <dataValidation type="list" allowBlank="1" showInputMessage="1" showErrorMessage="1" sqref="Q20:U20" xr:uid="{5C5192D2-565E-4CE3-9C7E-1CD6B133469A}">
      <formula1>"開　始,休　止,廃　止,再　開,"</formula1>
    </dataValidation>
  </dataValidations>
  <pageMargins left="0.78740157480314965" right="0.19685039370078741" top="0.74803149606299213" bottom="0.74803149606299213" header="0.31496062992125984" footer="0.31496062992125984"/>
  <pageSetup paperSize="9" scale="98" orientation="portrait" r:id="rId1"/>
  <drawing r:id="rId2"/>
  <legacyDrawing r:id="rId3"/>
  <controls>
    <mc:AlternateContent xmlns:mc="http://schemas.openxmlformats.org/markup-compatibility/2006">
      <mc:Choice Requires="x14">
        <control shapeId="9222" r:id="rId4" name="CheckBox4">
          <controlPr defaultSize="0" autoLine="0" linkedCell="AO14" r:id="rId5">
            <anchor moveWithCells="1">
              <from>
                <xdr:col>31</xdr:col>
                <xdr:colOff>38100</xdr:colOff>
                <xdr:row>13</xdr:row>
                <xdr:rowOff>133350</xdr:rowOff>
              </from>
              <to>
                <xdr:col>32</xdr:col>
                <xdr:colOff>9525</xdr:colOff>
                <xdr:row>14</xdr:row>
                <xdr:rowOff>123825</xdr:rowOff>
              </to>
            </anchor>
          </controlPr>
        </control>
      </mc:Choice>
      <mc:Fallback>
        <control shapeId="9222" r:id="rId4" name="CheckBox4"/>
      </mc:Fallback>
    </mc:AlternateContent>
    <mc:AlternateContent xmlns:mc="http://schemas.openxmlformats.org/markup-compatibility/2006">
      <mc:Choice Requires="x14">
        <control shapeId="9221" r:id="rId6" name="CheckBox3">
          <controlPr defaultSize="0" autoLine="0" linkedCell="AN14" r:id="rId5">
            <anchor moveWithCells="1">
              <from>
                <xdr:col>26</xdr:col>
                <xdr:colOff>38100</xdr:colOff>
                <xdr:row>13</xdr:row>
                <xdr:rowOff>142875</xdr:rowOff>
              </from>
              <to>
                <xdr:col>27</xdr:col>
                <xdr:colOff>9525</xdr:colOff>
                <xdr:row>14</xdr:row>
                <xdr:rowOff>133350</xdr:rowOff>
              </to>
            </anchor>
          </controlPr>
        </control>
      </mc:Choice>
      <mc:Fallback>
        <control shapeId="9221" r:id="rId6" name="CheckBox3"/>
      </mc:Fallback>
    </mc:AlternateContent>
    <mc:AlternateContent xmlns:mc="http://schemas.openxmlformats.org/markup-compatibility/2006">
      <mc:Choice Requires="x14">
        <control shapeId="9220" r:id="rId7" name="CheckBox2">
          <controlPr defaultSize="0" autoLine="0" linkedCell="AM14" r:id="rId8">
            <anchor moveWithCells="1">
              <from>
                <xdr:col>21</xdr:col>
                <xdr:colOff>19050</xdr:colOff>
                <xdr:row>13</xdr:row>
                <xdr:rowOff>123825</xdr:rowOff>
              </from>
              <to>
                <xdr:col>21</xdr:col>
                <xdr:colOff>190500</xdr:colOff>
                <xdr:row>14</xdr:row>
                <xdr:rowOff>123825</xdr:rowOff>
              </to>
            </anchor>
          </controlPr>
        </control>
      </mc:Choice>
      <mc:Fallback>
        <control shapeId="9220" r:id="rId7" name="CheckBox2"/>
      </mc:Fallback>
    </mc:AlternateContent>
    <mc:AlternateContent xmlns:mc="http://schemas.openxmlformats.org/markup-compatibility/2006">
      <mc:Choice Requires="x14">
        <control shapeId="9219" r:id="rId9" name="CheckBox1">
          <controlPr defaultSize="0" autoLine="0" linkedCell="AL14" r:id="rId5">
            <anchor moveWithCells="1">
              <from>
                <xdr:col>17</xdr:col>
                <xdr:colOff>38100</xdr:colOff>
                <xdr:row>13</xdr:row>
                <xdr:rowOff>133350</xdr:rowOff>
              </from>
              <to>
                <xdr:col>18</xdr:col>
                <xdr:colOff>9525</xdr:colOff>
                <xdr:row>14</xdr:row>
                <xdr:rowOff>123825</xdr:rowOff>
              </to>
            </anchor>
          </controlPr>
        </control>
      </mc:Choice>
      <mc:Fallback>
        <control shapeId="9219" r:id="rId9" name="CheckBox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76B8-1ED4-4747-A036-3F205DB5F2AD}">
  <sheetPr codeName="Sheet11">
    <tabColor rgb="FFFFC7CE"/>
  </sheetPr>
  <dimension ref="A1:N43"/>
  <sheetViews>
    <sheetView view="pageBreakPreview" zoomScale="90" zoomScaleNormal="100" zoomScaleSheetLayoutView="90" workbookViewId="0">
      <selection activeCell="F20" sqref="F20"/>
    </sheetView>
  </sheetViews>
  <sheetFormatPr defaultRowHeight="18.75"/>
  <cols>
    <col min="1" max="1" width="9" style="227"/>
    <col min="2" max="2" width="12.875" style="228" customWidth="1"/>
    <col min="3" max="3" width="13" style="227" bestFit="1" customWidth="1"/>
    <col min="4" max="4" width="18.125" style="227" customWidth="1"/>
    <col min="5" max="5" width="13.625" style="227" customWidth="1"/>
    <col min="6" max="7" width="10.625" style="227" customWidth="1"/>
    <col min="8" max="8" width="9" style="227"/>
    <col min="9" max="9" width="12.875" style="228" customWidth="1"/>
    <col min="10" max="10" width="13" style="227" bestFit="1" customWidth="1"/>
    <col min="11" max="11" width="18.125" style="227" customWidth="1"/>
    <col min="12" max="12" width="13.625" style="227" customWidth="1"/>
    <col min="13" max="14" width="10.625" style="227" customWidth="1"/>
    <col min="15" max="16384" width="9" style="227"/>
  </cols>
  <sheetData>
    <row r="1" spans="1:14" ht="19.5">
      <c r="A1" s="248"/>
      <c r="B1" s="248"/>
      <c r="D1" s="249" t="s">
        <v>307</v>
      </c>
      <c r="F1" s="228"/>
      <c r="H1" s="248"/>
      <c r="I1" s="248"/>
      <c r="K1" s="279" t="s">
        <v>364</v>
      </c>
      <c r="M1" s="228"/>
    </row>
    <row r="2" spans="1:14">
      <c r="F2" s="228"/>
      <c r="M2" s="228"/>
    </row>
    <row r="3" spans="1:14" s="231" customFormat="1" ht="30" customHeight="1">
      <c r="A3" s="251" t="s">
        <v>299</v>
      </c>
      <c r="B3" s="252" t="s">
        <v>300</v>
      </c>
      <c r="C3" s="251" t="s">
        <v>305</v>
      </c>
      <c r="D3" s="251" t="s">
        <v>301</v>
      </c>
      <c r="E3" s="251" t="s">
        <v>302</v>
      </c>
      <c r="F3" s="252" t="s">
        <v>303</v>
      </c>
      <c r="G3" s="251" t="s">
        <v>304</v>
      </c>
      <c r="H3" s="229" t="s">
        <v>299</v>
      </c>
      <c r="I3" s="230" t="s">
        <v>300</v>
      </c>
      <c r="J3" s="229" t="s">
        <v>305</v>
      </c>
      <c r="K3" s="229" t="s">
        <v>301</v>
      </c>
      <c r="L3" s="229" t="s">
        <v>302</v>
      </c>
      <c r="M3" s="230" t="s">
        <v>303</v>
      </c>
      <c r="N3" s="229" t="s">
        <v>304</v>
      </c>
    </row>
    <row r="4" spans="1:14" ht="28.5" customHeight="1">
      <c r="A4" s="872"/>
      <c r="B4" s="873"/>
      <c r="C4" s="873"/>
      <c r="D4" s="873"/>
      <c r="E4" s="244"/>
      <c r="F4" s="246"/>
      <c r="G4" s="245"/>
      <c r="H4" s="247" t="s">
        <v>306</v>
      </c>
      <c r="I4" s="242"/>
      <c r="J4" s="243"/>
      <c r="K4" s="244"/>
      <c r="L4" s="244"/>
      <c r="M4" s="246"/>
      <c r="N4" s="245"/>
    </row>
    <row r="5" spans="1:14" ht="20.100000000000001" customHeight="1">
      <c r="A5" s="232"/>
      <c r="B5" s="235"/>
      <c r="C5" s="250"/>
      <c r="D5" s="236"/>
      <c r="E5" s="237"/>
      <c r="F5" s="233"/>
      <c r="G5" s="234"/>
      <c r="H5" s="361">
        <v>101</v>
      </c>
      <c r="I5" s="362">
        <v>112355287</v>
      </c>
      <c r="J5" s="363">
        <v>20</v>
      </c>
      <c r="K5" s="236"/>
      <c r="L5" s="237"/>
      <c r="M5" s="233"/>
      <c r="N5" s="234"/>
    </row>
    <row r="6" spans="1:14" ht="20.100000000000001" customHeight="1">
      <c r="A6" s="232"/>
      <c r="B6" s="235"/>
      <c r="C6" s="250"/>
      <c r="D6" s="236"/>
      <c r="E6" s="237"/>
      <c r="F6" s="233"/>
      <c r="G6" s="234"/>
      <c r="H6" s="361">
        <v>102</v>
      </c>
      <c r="I6" s="362">
        <v>112355288</v>
      </c>
      <c r="J6" s="363">
        <v>20</v>
      </c>
      <c r="K6" s="236"/>
      <c r="L6" s="237"/>
      <c r="M6" s="233"/>
      <c r="N6" s="234"/>
    </row>
    <row r="7" spans="1:14" ht="20.100000000000001" customHeight="1">
      <c r="A7" s="232"/>
      <c r="B7" s="235"/>
      <c r="C7" s="250"/>
      <c r="D7" s="236"/>
      <c r="E7" s="237"/>
      <c r="F7" s="233"/>
      <c r="G7" s="234"/>
      <c r="H7" s="361">
        <v>103</v>
      </c>
      <c r="I7" s="362">
        <v>112355289</v>
      </c>
      <c r="J7" s="363">
        <v>20</v>
      </c>
      <c r="K7" s="236"/>
      <c r="L7" s="237"/>
      <c r="M7" s="233"/>
      <c r="N7" s="234"/>
    </row>
    <row r="8" spans="1:14" ht="20.100000000000001" customHeight="1">
      <c r="A8" s="232"/>
      <c r="B8" s="235"/>
      <c r="C8" s="250"/>
      <c r="D8" s="236"/>
      <c r="E8" s="237"/>
      <c r="F8" s="233"/>
      <c r="G8" s="234"/>
      <c r="H8" s="361">
        <v>104</v>
      </c>
      <c r="I8" s="362">
        <v>112355290</v>
      </c>
      <c r="J8" s="363">
        <v>20</v>
      </c>
      <c r="K8" s="236"/>
      <c r="L8" s="237"/>
      <c r="M8" s="233"/>
      <c r="N8" s="234"/>
    </row>
    <row r="9" spans="1:14" ht="20.100000000000001" customHeight="1">
      <c r="A9" s="232"/>
      <c r="B9" s="235"/>
      <c r="C9" s="250"/>
      <c r="D9" s="236"/>
      <c r="E9" s="237"/>
      <c r="F9" s="233"/>
      <c r="G9" s="234"/>
      <c r="H9" s="361">
        <v>201</v>
      </c>
      <c r="I9" s="362">
        <v>112355291</v>
      </c>
      <c r="J9" s="363">
        <v>20</v>
      </c>
      <c r="K9" s="236"/>
      <c r="L9" s="237"/>
      <c r="M9" s="233"/>
      <c r="N9" s="234"/>
    </row>
    <row r="10" spans="1:14" ht="20.100000000000001" customHeight="1">
      <c r="A10" s="232"/>
      <c r="B10" s="235"/>
      <c r="C10" s="250"/>
      <c r="D10" s="238"/>
      <c r="E10" s="237"/>
      <c r="F10" s="233"/>
      <c r="G10" s="234"/>
      <c r="H10" s="361">
        <v>202</v>
      </c>
      <c r="I10" s="362">
        <v>112355292</v>
      </c>
      <c r="J10" s="363">
        <v>20</v>
      </c>
      <c r="K10" s="238"/>
      <c r="L10" s="237"/>
      <c r="M10" s="233"/>
      <c r="N10" s="234"/>
    </row>
    <row r="11" spans="1:14" ht="20.100000000000001" customHeight="1">
      <c r="A11" s="232"/>
      <c r="B11" s="235"/>
      <c r="C11" s="250"/>
      <c r="D11" s="238"/>
      <c r="E11" s="237"/>
      <c r="F11" s="233"/>
      <c r="G11" s="234"/>
      <c r="H11" s="361">
        <v>203</v>
      </c>
      <c r="I11" s="362">
        <v>112355293</v>
      </c>
      <c r="J11" s="363">
        <v>20</v>
      </c>
      <c r="K11" s="238"/>
      <c r="L11" s="237"/>
      <c r="M11" s="233"/>
      <c r="N11" s="234"/>
    </row>
    <row r="12" spans="1:14" ht="20.100000000000001" customHeight="1">
      <c r="A12" s="232"/>
      <c r="B12" s="235"/>
      <c r="C12" s="250"/>
      <c r="D12" s="236"/>
      <c r="E12" s="237"/>
      <c r="F12" s="233"/>
      <c r="G12" s="234"/>
      <c r="H12" s="361">
        <v>204</v>
      </c>
      <c r="I12" s="362">
        <v>112355294</v>
      </c>
      <c r="J12" s="363">
        <v>20</v>
      </c>
      <c r="K12" s="236"/>
      <c r="L12" s="237"/>
      <c r="M12" s="233"/>
      <c r="N12" s="234"/>
    </row>
    <row r="13" spans="1:14" ht="20.100000000000001" customHeight="1">
      <c r="A13" s="232"/>
      <c r="B13" s="235"/>
      <c r="C13" s="250"/>
      <c r="D13" s="236"/>
      <c r="E13" s="237"/>
      <c r="F13" s="233"/>
      <c r="G13" s="234"/>
      <c r="H13" s="361">
        <v>301</v>
      </c>
      <c r="I13" s="362">
        <v>112355295</v>
      </c>
      <c r="J13" s="363">
        <v>20</v>
      </c>
      <c r="K13" s="236"/>
      <c r="L13" s="237"/>
      <c r="M13" s="233"/>
      <c r="N13" s="234"/>
    </row>
    <row r="14" spans="1:14" ht="20.100000000000001" customHeight="1">
      <c r="A14" s="232"/>
      <c r="B14" s="235"/>
      <c r="C14" s="250"/>
      <c r="D14" s="238"/>
      <c r="E14" s="237"/>
      <c r="F14" s="233"/>
      <c r="G14" s="234"/>
      <c r="H14" s="361">
        <v>302</v>
      </c>
      <c r="I14" s="362">
        <v>112355296</v>
      </c>
      <c r="J14" s="363">
        <v>20</v>
      </c>
      <c r="K14" s="238"/>
      <c r="L14" s="237"/>
      <c r="M14" s="233"/>
      <c r="N14" s="234"/>
    </row>
    <row r="15" spans="1:14" ht="20.100000000000001" customHeight="1">
      <c r="A15" s="232"/>
      <c r="B15" s="235"/>
      <c r="C15" s="250"/>
      <c r="D15" s="236"/>
      <c r="E15" s="237"/>
      <c r="F15" s="233"/>
      <c r="G15" s="234"/>
      <c r="H15" s="361">
        <v>303</v>
      </c>
      <c r="I15" s="362">
        <v>112355297</v>
      </c>
      <c r="J15" s="363">
        <v>20</v>
      </c>
      <c r="K15" s="236"/>
      <c r="L15" s="237"/>
      <c r="M15" s="233"/>
      <c r="N15" s="234"/>
    </row>
    <row r="16" spans="1:14" ht="20.100000000000001" customHeight="1">
      <c r="A16" s="232"/>
      <c r="B16" s="235"/>
      <c r="C16" s="250"/>
      <c r="D16" s="236"/>
      <c r="E16" s="237"/>
      <c r="F16" s="233"/>
      <c r="G16" s="234"/>
      <c r="H16" s="361">
        <v>304</v>
      </c>
      <c r="I16" s="362">
        <v>112355298</v>
      </c>
      <c r="J16" s="363">
        <v>20</v>
      </c>
      <c r="K16" s="236"/>
      <c r="L16" s="237"/>
      <c r="M16" s="233"/>
      <c r="N16" s="234"/>
    </row>
    <row r="17" spans="1:14" ht="20.100000000000001" customHeight="1">
      <c r="A17" s="232"/>
      <c r="B17" s="235"/>
      <c r="C17" s="250"/>
      <c r="D17" s="236"/>
      <c r="E17" s="237"/>
      <c r="F17" s="233"/>
      <c r="G17" s="234"/>
      <c r="H17" s="361">
        <v>401</v>
      </c>
      <c r="I17" s="362">
        <v>112355299</v>
      </c>
      <c r="J17" s="363">
        <v>20</v>
      </c>
      <c r="K17" s="236"/>
      <c r="L17" s="237"/>
      <c r="M17" s="233"/>
      <c r="N17" s="234"/>
    </row>
    <row r="18" spans="1:14" ht="20.100000000000001" customHeight="1">
      <c r="A18" s="232"/>
      <c r="B18" s="235"/>
      <c r="C18" s="250"/>
      <c r="D18" s="236"/>
      <c r="E18" s="237"/>
      <c r="F18" s="233"/>
      <c r="G18" s="234"/>
      <c r="H18" s="361">
        <v>402</v>
      </c>
      <c r="I18" s="362">
        <v>112355300</v>
      </c>
      <c r="J18" s="363">
        <v>20</v>
      </c>
      <c r="K18" s="236"/>
      <c r="L18" s="237"/>
      <c r="M18" s="233"/>
      <c r="N18" s="234"/>
    </row>
    <row r="19" spans="1:14" ht="20.100000000000001" customHeight="1">
      <c r="A19" s="232"/>
      <c r="B19" s="235"/>
      <c r="C19" s="250"/>
      <c r="D19" s="236"/>
      <c r="E19" s="237"/>
      <c r="F19" s="233"/>
      <c r="G19" s="234"/>
      <c r="H19" s="361">
        <v>403</v>
      </c>
      <c r="I19" s="362">
        <v>112355301</v>
      </c>
      <c r="J19" s="363">
        <v>20</v>
      </c>
      <c r="K19" s="236"/>
      <c r="L19" s="237"/>
      <c r="M19" s="233"/>
      <c r="N19" s="234"/>
    </row>
    <row r="20" spans="1:14" ht="20.100000000000001" customHeight="1">
      <c r="A20" s="232"/>
      <c r="B20" s="235"/>
      <c r="C20" s="250"/>
      <c r="D20" s="236"/>
      <c r="E20" s="237"/>
      <c r="F20" s="233"/>
      <c r="G20" s="234"/>
      <c r="H20" s="361">
        <v>404</v>
      </c>
      <c r="I20" s="362">
        <v>112355302</v>
      </c>
      <c r="J20" s="363">
        <v>20</v>
      </c>
      <c r="K20" s="236"/>
      <c r="L20" s="237"/>
      <c r="M20" s="233"/>
      <c r="N20" s="234"/>
    </row>
    <row r="21" spans="1:14" ht="20.100000000000001" customHeight="1">
      <c r="A21" s="232"/>
      <c r="B21" s="235"/>
      <c r="C21" s="250"/>
      <c r="D21" s="236"/>
      <c r="E21" s="237"/>
      <c r="F21" s="233"/>
      <c r="G21" s="234"/>
      <c r="H21" s="361">
        <v>501</v>
      </c>
      <c r="I21" s="362">
        <v>112355303</v>
      </c>
      <c r="J21" s="363">
        <v>20</v>
      </c>
      <c r="K21" s="236"/>
      <c r="L21" s="237"/>
      <c r="M21" s="233"/>
      <c r="N21" s="234"/>
    </row>
    <row r="22" spans="1:14" ht="20.100000000000001" customHeight="1">
      <c r="A22" s="232"/>
      <c r="B22" s="235"/>
      <c r="C22" s="250"/>
      <c r="D22" s="236"/>
      <c r="E22" s="237"/>
      <c r="F22" s="233"/>
      <c r="G22" s="234"/>
      <c r="H22" s="361">
        <v>502</v>
      </c>
      <c r="I22" s="362">
        <v>112355304</v>
      </c>
      <c r="J22" s="363">
        <v>20</v>
      </c>
      <c r="K22" s="236"/>
      <c r="L22" s="237"/>
      <c r="M22" s="233"/>
      <c r="N22" s="234"/>
    </row>
    <row r="23" spans="1:14" ht="20.100000000000001" customHeight="1">
      <c r="A23" s="232"/>
      <c r="B23" s="235"/>
      <c r="C23" s="250"/>
      <c r="D23" s="236"/>
      <c r="E23" s="237"/>
      <c r="F23" s="233"/>
      <c r="G23" s="234"/>
      <c r="H23" s="361">
        <v>503</v>
      </c>
      <c r="I23" s="362">
        <v>112355305</v>
      </c>
      <c r="J23" s="363">
        <v>20</v>
      </c>
      <c r="K23" s="236"/>
      <c r="L23" s="237"/>
      <c r="M23" s="233"/>
      <c r="N23" s="234"/>
    </row>
    <row r="24" spans="1:14" ht="20.100000000000001" customHeight="1">
      <c r="A24" s="232"/>
      <c r="B24" s="235"/>
      <c r="C24" s="250"/>
      <c r="D24" s="236"/>
      <c r="E24" s="237"/>
      <c r="F24" s="233"/>
      <c r="G24" s="234"/>
      <c r="H24" s="361">
        <v>504</v>
      </c>
      <c r="I24" s="362">
        <v>112355306</v>
      </c>
      <c r="J24" s="363">
        <v>20</v>
      </c>
      <c r="K24" s="236"/>
      <c r="L24" s="237"/>
      <c r="M24" s="233"/>
      <c r="N24" s="234"/>
    </row>
    <row r="25" spans="1:14" ht="20.100000000000001" customHeight="1">
      <c r="A25" s="239"/>
      <c r="B25" s="240"/>
      <c r="C25" s="250"/>
      <c r="D25" s="236"/>
      <c r="E25" s="241"/>
      <c r="F25" s="233"/>
      <c r="G25" s="234"/>
      <c r="H25" s="239"/>
      <c r="I25" s="240"/>
      <c r="J25" s="250"/>
      <c r="K25" s="236"/>
      <c r="L25" s="241"/>
      <c r="M25" s="233"/>
      <c r="N25" s="234"/>
    </row>
    <row r="26" spans="1:14" ht="20.100000000000001" customHeight="1">
      <c r="A26" s="239"/>
      <c r="B26" s="240"/>
      <c r="C26" s="250"/>
      <c r="D26" s="236"/>
      <c r="E26" s="241"/>
      <c r="F26" s="233"/>
      <c r="G26" s="234"/>
      <c r="H26" s="239"/>
      <c r="I26" s="240"/>
      <c r="J26" s="250"/>
      <c r="K26" s="236"/>
      <c r="L26" s="241"/>
      <c r="M26" s="233"/>
      <c r="N26" s="234"/>
    </row>
    <row r="27" spans="1:14" ht="20.100000000000001" customHeight="1">
      <c r="A27" s="239"/>
      <c r="B27" s="240"/>
      <c r="C27" s="250"/>
      <c r="D27" s="236"/>
      <c r="E27" s="241"/>
      <c r="F27" s="233"/>
      <c r="G27" s="234"/>
      <c r="H27" s="239"/>
      <c r="I27" s="240"/>
      <c r="J27" s="250"/>
      <c r="K27" s="236"/>
      <c r="L27" s="241"/>
      <c r="M27" s="233"/>
      <c r="N27" s="234"/>
    </row>
    <row r="28" spans="1:14" ht="20.100000000000001" customHeight="1">
      <c r="A28" s="239"/>
      <c r="B28" s="240"/>
      <c r="C28" s="250"/>
      <c r="D28" s="236"/>
      <c r="E28" s="241"/>
      <c r="F28" s="233"/>
      <c r="G28" s="234"/>
      <c r="H28" s="239"/>
      <c r="I28" s="240"/>
      <c r="J28" s="250"/>
      <c r="K28" s="236"/>
      <c r="L28" s="241"/>
      <c r="M28" s="233"/>
      <c r="N28" s="234"/>
    </row>
    <row r="29" spans="1:14" ht="20.100000000000001" customHeight="1">
      <c r="A29" s="239"/>
      <c r="B29" s="240"/>
      <c r="C29" s="250"/>
      <c r="D29" s="236"/>
      <c r="E29" s="241"/>
      <c r="F29" s="233"/>
      <c r="G29" s="234"/>
      <c r="H29" s="239"/>
      <c r="I29" s="240"/>
      <c r="J29" s="250"/>
      <c r="K29" s="236"/>
      <c r="L29" s="241"/>
      <c r="M29" s="233"/>
      <c r="N29" s="234"/>
    </row>
    <row r="30" spans="1:14" ht="20.100000000000001" customHeight="1">
      <c r="A30" s="239"/>
      <c r="B30" s="240"/>
      <c r="C30" s="250"/>
      <c r="D30" s="236"/>
      <c r="E30" s="241"/>
      <c r="F30" s="233"/>
      <c r="G30" s="234"/>
      <c r="H30" s="239"/>
      <c r="I30" s="240"/>
      <c r="J30" s="250"/>
      <c r="K30" s="236"/>
      <c r="L30" s="241"/>
      <c r="M30" s="233"/>
      <c r="N30" s="234"/>
    </row>
    <row r="31" spans="1:14" ht="20.100000000000001" customHeight="1">
      <c r="A31" s="239"/>
      <c r="B31" s="240"/>
      <c r="C31" s="250"/>
      <c r="D31" s="236"/>
      <c r="E31" s="241"/>
      <c r="F31" s="233"/>
      <c r="G31" s="234"/>
      <c r="H31" s="239"/>
      <c r="I31" s="240"/>
      <c r="J31" s="250"/>
      <c r="K31" s="236"/>
      <c r="L31" s="241"/>
      <c r="M31" s="233"/>
      <c r="N31" s="234"/>
    </row>
    <row r="32" spans="1:14" ht="20.100000000000001" customHeight="1">
      <c r="A32" s="239"/>
      <c r="B32" s="240"/>
      <c r="C32" s="250"/>
      <c r="D32" s="236"/>
      <c r="E32" s="241"/>
      <c r="F32" s="233"/>
      <c r="G32" s="234"/>
      <c r="H32" s="239"/>
      <c r="I32" s="240"/>
      <c r="J32" s="250"/>
      <c r="K32" s="236"/>
      <c r="L32" s="241"/>
      <c r="M32" s="233"/>
      <c r="N32" s="234"/>
    </row>
    <row r="33" spans="1:14" ht="20.100000000000001" customHeight="1">
      <c r="A33" s="239"/>
      <c r="B33" s="240"/>
      <c r="C33" s="250"/>
      <c r="D33" s="236"/>
      <c r="E33" s="241"/>
      <c r="F33" s="233"/>
      <c r="G33" s="234"/>
      <c r="H33" s="239"/>
      <c r="I33" s="240"/>
      <c r="J33" s="250"/>
      <c r="K33" s="236"/>
      <c r="L33" s="241"/>
      <c r="M33" s="233"/>
      <c r="N33" s="234"/>
    </row>
    <row r="34" spans="1:14" ht="20.100000000000001" customHeight="1">
      <c r="A34" s="239"/>
      <c r="B34" s="240"/>
      <c r="C34" s="250"/>
      <c r="D34" s="236"/>
      <c r="E34" s="241"/>
      <c r="F34" s="233"/>
      <c r="G34" s="234"/>
      <c r="H34" s="239"/>
      <c r="I34" s="240"/>
      <c r="J34" s="250"/>
      <c r="K34" s="236"/>
      <c r="L34" s="241"/>
      <c r="M34" s="233"/>
      <c r="N34" s="234"/>
    </row>
    <row r="35" spans="1:14" ht="20.100000000000001" customHeight="1">
      <c r="A35" s="239"/>
      <c r="B35" s="240"/>
      <c r="C35" s="250"/>
      <c r="D35" s="236"/>
      <c r="E35" s="241"/>
      <c r="F35" s="233"/>
      <c r="G35" s="234"/>
      <c r="H35" s="239"/>
      <c r="I35" s="240"/>
      <c r="J35" s="250"/>
      <c r="K35" s="236"/>
      <c r="L35" s="241"/>
      <c r="M35" s="233"/>
      <c r="N35" s="234"/>
    </row>
    <row r="36" spans="1:14" ht="20.100000000000001" customHeight="1">
      <c r="A36" s="239"/>
      <c r="B36" s="240"/>
      <c r="C36" s="250"/>
      <c r="D36" s="236"/>
      <c r="E36" s="241"/>
      <c r="F36" s="233"/>
      <c r="G36" s="234"/>
      <c r="H36" s="239"/>
      <c r="I36" s="240"/>
      <c r="J36" s="250"/>
      <c r="K36" s="236"/>
      <c r="L36" s="241"/>
      <c r="M36" s="233"/>
      <c r="N36" s="234"/>
    </row>
    <row r="37" spans="1:14" ht="20.100000000000001" customHeight="1">
      <c r="A37" s="239"/>
      <c r="B37" s="240"/>
      <c r="C37" s="250"/>
      <c r="D37" s="236"/>
      <c r="E37" s="241"/>
      <c r="F37" s="233"/>
      <c r="G37" s="234"/>
      <c r="H37" s="239"/>
      <c r="I37" s="240"/>
      <c r="J37" s="250"/>
      <c r="K37" s="236"/>
      <c r="L37" s="241"/>
      <c r="M37" s="233"/>
      <c r="N37" s="234"/>
    </row>
    <row r="38" spans="1:14" ht="20.100000000000001" customHeight="1">
      <c r="A38" s="239"/>
      <c r="B38" s="240"/>
      <c r="C38" s="250"/>
      <c r="D38" s="236"/>
      <c r="E38" s="241"/>
      <c r="F38" s="233"/>
      <c r="G38" s="234"/>
      <c r="H38" s="239"/>
      <c r="I38" s="240"/>
      <c r="J38" s="250"/>
      <c r="K38" s="236"/>
      <c r="L38" s="241"/>
      <c r="M38" s="233"/>
      <c r="N38" s="234"/>
    </row>
    <row r="39" spans="1:14" ht="20.100000000000001" customHeight="1">
      <c r="A39" s="239"/>
      <c r="B39" s="240"/>
      <c r="C39" s="250"/>
      <c r="D39" s="236"/>
      <c r="E39" s="241"/>
      <c r="F39" s="233"/>
      <c r="G39" s="234"/>
      <c r="H39" s="239"/>
      <c r="I39" s="240"/>
      <c r="J39" s="250"/>
      <c r="K39" s="236"/>
      <c r="L39" s="241"/>
      <c r="M39" s="233"/>
      <c r="N39" s="234"/>
    </row>
    <row r="40" spans="1:14" ht="20.100000000000001" customHeight="1">
      <c r="A40" s="239"/>
      <c r="B40" s="240"/>
      <c r="C40" s="250"/>
      <c r="D40" s="236"/>
      <c r="E40" s="241"/>
      <c r="F40" s="233"/>
      <c r="G40" s="234"/>
      <c r="H40" s="239"/>
      <c r="I40" s="240"/>
      <c r="J40" s="250"/>
      <c r="K40" s="236"/>
      <c r="L40" s="241"/>
      <c r="M40" s="233"/>
      <c r="N40" s="234"/>
    </row>
    <row r="41" spans="1:14" ht="20.100000000000001" customHeight="1">
      <c r="A41" s="239"/>
      <c r="B41" s="240"/>
      <c r="C41" s="250"/>
      <c r="D41" s="236"/>
      <c r="E41" s="241"/>
      <c r="F41" s="233"/>
      <c r="G41" s="234"/>
      <c r="H41" s="239"/>
      <c r="I41" s="240"/>
      <c r="J41" s="250"/>
      <c r="K41" s="236"/>
      <c r="L41" s="241"/>
      <c r="M41" s="233"/>
      <c r="N41" s="234"/>
    </row>
    <row r="42" spans="1:14" ht="20.100000000000001" customHeight="1">
      <c r="A42" s="239"/>
      <c r="B42" s="240"/>
      <c r="C42" s="250"/>
      <c r="D42" s="236"/>
      <c r="E42" s="241"/>
      <c r="F42" s="233"/>
      <c r="G42" s="234"/>
      <c r="H42" s="239"/>
      <c r="I42" s="240"/>
      <c r="J42" s="250"/>
      <c r="K42" s="236"/>
      <c r="L42" s="241"/>
      <c r="M42" s="233"/>
      <c r="N42" s="234"/>
    </row>
    <row r="43" spans="1:14" ht="20.100000000000001" customHeight="1">
      <c r="A43" s="239"/>
      <c r="B43" s="240"/>
      <c r="C43" s="250"/>
      <c r="D43" s="236"/>
      <c r="E43" s="241"/>
      <c r="F43" s="233"/>
      <c r="G43" s="234"/>
      <c r="H43" s="239"/>
      <c r="I43" s="240"/>
      <c r="J43" s="250"/>
      <c r="K43" s="236"/>
      <c r="L43" s="241"/>
      <c r="M43" s="233"/>
      <c r="N43" s="234"/>
    </row>
  </sheetData>
  <mergeCells count="1">
    <mergeCell ref="A4:D4"/>
  </mergeCells>
  <phoneticPr fontId="3"/>
  <conditionalFormatting sqref="A4:D4">
    <cfRule type="cellIs" dxfId="0" priority="1" operator="equal">
      <formula>""</formula>
    </cfRule>
  </conditionalFormatting>
  <pageMargins left="0.70866141732283472" right="0.70866141732283472" top="0.39370078740157483" bottom="0.19685039370078741"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7AD3B-4784-4F4A-B985-B2E0D976B8C5}">
  <sheetPr codeName="Sheet2">
    <tabColor theme="7" tint="0.59999389629810485"/>
    <pageSetUpPr fitToPage="1"/>
  </sheetPr>
  <dimension ref="A1:AT30"/>
  <sheetViews>
    <sheetView view="pageBreakPreview" topLeftCell="A7" zoomScale="85" zoomScaleNormal="75" zoomScaleSheetLayoutView="85" workbookViewId="0">
      <selection activeCell="Y17" sqref="Y17:AI17"/>
    </sheetView>
  </sheetViews>
  <sheetFormatPr defaultColWidth="9" defaultRowHeight="13.5"/>
  <cols>
    <col min="1" max="2" width="1.625" style="4" customWidth="1"/>
    <col min="3" max="7" width="2.625" style="4" customWidth="1"/>
    <col min="8" max="11" width="1.625" style="4" customWidth="1"/>
    <col min="12" max="37" width="2.625" style="4" customWidth="1"/>
    <col min="38" max="39" width="3.875" style="380" hidden="1" customWidth="1"/>
    <col min="40" max="42" width="4.25" style="380" hidden="1" customWidth="1"/>
    <col min="43" max="43" width="2.875" style="4" hidden="1" customWidth="1"/>
    <col min="44" max="44" width="2.875" style="4" customWidth="1"/>
    <col min="45" max="45" width="3.125" style="4" customWidth="1"/>
    <col min="46" max="16384" width="9" style="4"/>
  </cols>
  <sheetData>
    <row r="1" spans="1:46" ht="20.100000000000001" customHeight="1">
      <c r="A1" s="1" t="s">
        <v>0</v>
      </c>
      <c r="B1" s="2"/>
      <c r="C1" s="2"/>
      <c r="D1" s="2"/>
      <c r="E1" s="2"/>
      <c r="F1" s="2"/>
      <c r="G1" s="2"/>
      <c r="H1" s="2"/>
      <c r="I1" s="2"/>
      <c r="J1" s="2"/>
      <c r="K1" s="2"/>
      <c r="L1" s="2"/>
      <c r="M1" s="3"/>
      <c r="N1" s="3"/>
      <c r="O1" s="3"/>
      <c r="P1" s="3"/>
      <c r="Q1" s="3"/>
      <c r="R1" s="3"/>
      <c r="S1" s="3"/>
      <c r="T1" s="3"/>
      <c r="U1" s="3"/>
      <c r="V1" s="684"/>
      <c r="W1" s="684"/>
      <c r="X1" s="684"/>
      <c r="Y1" s="684"/>
      <c r="Z1" s="684"/>
      <c r="AA1" s="684"/>
      <c r="AB1" s="684"/>
      <c r="AC1" s="684"/>
      <c r="AD1" s="684"/>
      <c r="AE1" s="684"/>
      <c r="AF1" s="684"/>
      <c r="AG1" s="684"/>
      <c r="AH1" s="684"/>
      <c r="AI1" s="684"/>
      <c r="AJ1" s="684"/>
      <c r="AK1" s="684"/>
      <c r="AT1" s="175" t="s">
        <v>191</v>
      </c>
    </row>
    <row r="2" spans="1:46" ht="50.1" customHeight="1">
      <c r="A2" s="3"/>
      <c r="B2" s="3"/>
      <c r="C2" s="3"/>
      <c r="D2" s="3"/>
      <c r="E2" s="3"/>
      <c r="F2" s="3"/>
      <c r="G2" s="3"/>
      <c r="H2" s="3"/>
      <c r="I2" s="3"/>
      <c r="J2" s="3"/>
      <c r="K2" s="3"/>
      <c r="L2" s="3"/>
      <c r="M2" s="3"/>
      <c r="N2" s="3"/>
      <c r="O2" s="3"/>
      <c r="P2" s="3"/>
      <c r="Q2" s="3"/>
      <c r="R2" s="3"/>
      <c r="S2" s="3"/>
      <c r="T2" s="3"/>
      <c r="U2" s="3"/>
      <c r="V2" s="685"/>
      <c r="W2" s="685"/>
      <c r="X2" s="685"/>
      <c r="Y2" s="685"/>
      <c r="Z2" s="685"/>
      <c r="AA2" s="685"/>
      <c r="AB2" s="685"/>
      <c r="AC2" s="685"/>
      <c r="AD2" s="685"/>
      <c r="AE2" s="685"/>
      <c r="AF2" s="685"/>
      <c r="AG2" s="685"/>
      <c r="AH2" s="685"/>
      <c r="AI2" s="685"/>
      <c r="AJ2" s="685"/>
      <c r="AK2" s="685"/>
      <c r="AT2" s="384" t="s">
        <v>312</v>
      </c>
    </row>
    <row r="3" spans="1:46" ht="20.100000000000001" customHeight="1">
      <c r="A3" s="3"/>
      <c r="B3" s="3"/>
      <c r="C3" s="3"/>
      <c r="D3" s="3"/>
      <c r="E3" s="3"/>
      <c r="F3" s="3"/>
      <c r="G3" s="3"/>
      <c r="H3" s="3"/>
      <c r="I3" s="3"/>
      <c r="J3" s="3"/>
      <c r="K3" s="3"/>
      <c r="L3" s="3"/>
      <c r="M3" s="3"/>
      <c r="N3" s="3"/>
      <c r="O3" s="3"/>
      <c r="P3" s="3"/>
      <c r="Q3" s="3"/>
      <c r="R3" s="3"/>
      <c r="S3" s="3"/>
      <c r="T3" s="3"/>
      <c r="U3" s="3"/>
      <c r="V3" s="5"/>
      <c r="W3" s="5"/>
      <c r="X3" s="5"/>
      <c r="Y3" s="5"/>
      <c r="Z3" s="5"/>
      <c r="AA3" s="5"/>
      <c r="AB3" s="5"/>
      <c r="AC3" s="5"/>
      <c r="AD3" s="5"/>
      <c r="AE3" s="5"/>
      <c r="AF3" s="5"/>
      <c r="AG3" s="5"/>
      <c r="AH3" s="5"/>
      <c r="AI3" s="5"/>
      <c r="AJ3" s="5"/>
      <c r="AK3" s="5"/>
      <c r="AT3" s="385" t="s">
        <v>369</v>
      </c>
    </row>
    <row r="4" spans="1:46" ht="39.950000000000003" customHeight="1">
      <c r="A4" s="686" t="s">
        <v>1</v>
      </c>
      <c r="B4" s="686"/>
      <c r="C4" s="686"/>
      <c r="D4" s="686"/>
      <c r="E4" s="686"/>
      <c r="F4" s="686"/>
      <c r="G4" s="686"/>
      <c r="H4" s="686"/>
      <c r="I4" s="686"/>
      <c r="J4" s="686"/>
      <c r="K4" s="686"/>
      <c r="L4" s="686"/>
      <c r="M4" s="686"/>
      <c r="N4" s="686"/>
      <c r="O4" s="686"/>
      <c r="P4" s="686"/>
      <c r="Q4" s="686"/>
      <c r="R4" s="686"/>
      <c r="S4" s="686"/>
      <c r="T4" s="686"/>
      <c r="U4" s="686"/>
      <c r="V4" s="686"/>
      <c r="W4" s="686"/>
      <c r="X4" s="686"/>
      <c r="Y4" s="686"/>
      <c r="Z4" s="686"/>
      <c r="AA4" s="686"/>
      <c r="AB4" s="686"/>
      <c r="AC4" s="686"/>
      <c r="AD4" s="686"/>
      <c r="AE4" s="686"/>
      <c r="AF4" s="686"/>
      <c r="AG4" s="686"/>
      <c r="AH4" s="686"/>
      <c r="AI4" s="686"/>
      <c r="AJ4" s="686"/>
      <c r="AK4" s="686"/>
    </row>
    <row r="5" spans="1:46" ht="23.1" customHeight="1">
      <c r="A5" s="3"/>
      <c r="B5" s="3"/>
      <c r="C5" s="3"/>
      <c r="D5" s="3"/>
      <c r="E5" s="3"/>
      <c r="F5" s="3"/>
      <c r="G5" s="3"/>
      <c r="H5" s="3"/>
      <c r="I5" s="3"/>
      <c r="J5" s="3"/>
      <c r="K5" s="3"/>
      <c r="L5" s="3"/>
      <c r="M5" s="3"/>
      <c r="N5" s="3"/>
      <c r="O5" s="3"/>
      <c r="P5" s="3"/>
      <c r="Q5" s="3"/>
      <c r="R5" s="3"/>
      <c r="S5" s="3"/>
      <c r="T5" s="3"/>
      <c r="U5" s="3"/>
      <c r="V5" s="3"/>
      <c r="X5" s="6"/>
      <c r="Y5" s="6"/>
      <c r="Z5" s="6"/>
      <c r="AA5" s="687" t="s">
        <v>167</v>
      </c>
      <c r="AB5" s="688"/>
      <c r="AC5" s="689">
        <f>①!$H$11</f>
        <v>0</v>
      </c>
      <c r="AD5" s="689"/>
      <c r="AE5" s="284" t="s">
        <v>2</v>
      </c>
      <c r="AF5" s="689">
        <f>①!$J$11</f>
        <v>0</v>
      </c>
      <c r="AG5" s="689"/>
      <c r="AH5" s="284" t="s">
        <v>3</v>
      </c>
      <c r="AI5" s="689">
        <f>①!$L$11</f>
        <v>0</v>
      </c>
      <c r="AJ5" s="689"/>
      <c r="AK5" s="7" t="s">
        <v>4</v>
      </c>
      <c r="AT5" s="226" t="s">
        <v>297</v>
      </c>
    </row>
    <row r="6" spans="1:46" ht="24" customHeight="1">
      <c r="A6" s="7" t="s">
        <v>5</v>
      </c>
      <c r="B6" s="3"/>
      <c r="C6" s="3"/>
      <c r="D6" s="3"/>
      <c r="E6" s="3"/>
      <c r="F6" s="3"/>
      <c r="G6" s="7"/>
      <c r="H6" s="3"/>
      <c r="I6" s="3"/>
      <c r="J6" s="3"/>
      <c r="K6" s="3"/>
      <c r="L6" s="3"/>
      <c r="M6" s="3"/>
      <c r="O6" s="8"/>
      <c r="P6" s="8"/>
      <c r="Q6" s="8"/>
      <c r="R6" s="8"/>
      <c r="S6" s="8"/>
      <c r="T6" s="8"/>
      <c r="U6" s="8"/>
      <c r="V6" s="8"/>
      <c r="W6" s="8"/>
      <c r="X6" s="8"/>
      <c r="Y6" s="8"/>
      <c r="Z6" s="8"/>
      <c r="AA6" s="8"/>
      <c r="AB6" s="8"/>
      <c r="AC6" s="8"/>
      <c r="AD6" s="8"/>
      <c r="AE6" s="8"/>
      <c r="AF6" s="8"/>
      <c r="AG6" s="8"/>
      <c r="AH6" s="8"/>
      <c r="AI6" s="8"/>
      <c r="AJ6" s="8"/>
      <c r="AK6" s="8"/>
    </row>
    <row r="7" spans="1:46" s="9" customFormat="1" ht="10.15" customHeight="1">
      <c r="A7" s="7"/>
      <c r="B7" s="7"/>
      <c r="C7" s="7"/>
      <c r="D7" s="7"/>
      <c r="E7" s="7"/>
      <c r="F7" s="7"/>
      <c r="G7" s="7"/>
      <c r="H7" s="7"/>
      <c r="I7" s="7"/>
      <c r="J7" s="7"/>
      <c r="K7" s="7"/>
      <c r="L7" s="7"/>
      <c r="N7" s="7"/>
      <c r="O7" s="10"/>
      <c r="P7" s="10"/>
      <c r="Q7" s="10"/>
      <c r="R7" s="10"/>
      <c r="S7" s="10"/>
      <c r="T7" s="10"/>
      <c r="U7" s="10"/>
      <c r="V7" s="10"/>
      <c r="W7" s="10"/>
      <c r="X7" s="10"/>
      <c r="Y7" s="10"/>
      <c r="Z7" s="10"/>
      <c r="AA7" s="10"/>
      <c r="AB7" s="10"/>
      <c r="AC7" s="10"/>
      <c r="AD7" s="10"/>
      <c r="AE7" s="10"/>
      <c r="AF7" s="10"/>
      <c r="AG7" s="10"/>
      <c r="AH7" s="10"/>
      <c r="AI7" s="10"/>
      <c r="AJ7" s="10"/>
      <c r="AK7" s="10"/>
      <c r="AL7" s="381"/>
      <c r="AM7" s="381"/>
      <c r="AN7" s="381"/>
      <c r="AO7" s="381"/>
      <c r="AP7" s="381"/>
      <c r="AQ7" s="365"/>
      <c r="AR7" s="365"/>
      <c r="AS7" s="365"/>
    </row>
    <row r="8" spans="1:46" s="9" customFormat="1" ht="24" customHeight="1">
      <c r="A8" s="683" t="s">
        <v>6</v>
      </c>
      <c r="B8" s="683"/>
      <c r="C8" s="683"/>
      <c r="D8" s="683"/>
      <c r="E8" s="683"/>
      <c r="F8" s="683"/>
      <c r="G8" s="683"/>
      <c r="H8" s="683"/>
      <c r="I8" s="683"/>
      <c r="J8" s="683"/>
      <c r="K8" s="683"/>
      <c r="L8" s="683"/>
      <c r="M8" s="683"/>
      <c r="N8" s="683"/>
      <c r="O8" s="683"/>
      <c r="P8" s="683"/>
      <c r="Q8" s="683"/>
      <c r="R8" s="683"/>
      <c r="S8" s="683"/>
      <c r="T8" s="683"/>
      <c r="U8" s="683"/>
      <c r="V8" s="683"/>
      <c r="W8" s="683"/>
      <c r="X8" s="683"/>
      <c r="Y8" s="683"/>
      <c r="Z8" s="683"/>
      <c r="AA8" s="683"/>
      <c r="AB8" s="683"/>
      <c r="AC8" s="683"/>
      <c r="AD8" s="683"/>
      <c r="AE8" s="683"/>
      <c r="AF8" s="683"/>
      <c r="AG8" s="683"/>
      <c r="AH8" s="683"/>
      <c r="AI8" s="683"/>
      <c r="AJ8" s="683"/>
      <c r="AK8" s="683"/>
      <c r="AL8" s="381"/>
      <c r="AM8" s="381"/>
      <c r="AN8" s="381"/>
      <c r="AO8" s="381"/>
      <c r="AP8" s="381"/>
      <c r="AQ8" s="365"/>
      <c r="AR8" s="365"/>
      <c r="AS8" s="365"/>
    </row>
    <row r="9" spans="1:46" ht="35.1" customHeight="1">
      <c r="A9" s="11"/>
      <c r="B9" s="662" t="s">
        <v>7</v>
      </c>
      <c r="C9" s="662"/>
      <c r="D9" s="662"/>
      <c r="E9" s="662"/>
      <c r="F9" s="662"/>
      <c r="G9" s="662"/>
      <c r="H9" s="662"/>
      <c r="I9" s="12"/>
      <c r="J9" s="13"/>
      <c r="K9" s="675" t="s">
        <v>8</v>
      </c>
      <c r="L9" s="675"/>
      <c r="M9" s="675"/>
      <c r="N9" s="641">
        <f>①!$B$5</f>
        <v>0</v>
      </c>
      <c r="O9" s="641"/>
      <c r="P9" s="641"/>
      <c r="Q9" s="641"/>
      <c r="R9" s="641"/>
      <c r="S9" s="641"/>
      <c r="T9" s="641"/>
      <c r="U9" s="641"/>
      <c r="V9" s="641"/>
      <c r="W9" s="641"/>
      <c r="X9" s="641"/>
      <c r="Y9" s="641"/>
      <c r="Z9" s="641"/>
      <c r="AA9" s="641"/>
      <c r="AB9" s="641"/>
      <c r="AC9" s="641"/>
      <c r="AD9" s="641"/>
      <c r="AE9" s="641"/>
      <c r="AF9" s="641"/>
      <c r="AG9" s="641"/>
      <c r="AH9" s="641"/>
      <c r="AI9" s="641"/>
      <c r="AJ9" s="641"/>
      <c r="AK9" s="642"/>
    </row>
    <row r="10" spans="1:46" ht="35.1" customHeight="1">
      <c r="A10" s="14"/>
      <c r="B10" s="663"/>
      <c r="C10" s="663"/>
      <c r="D10" s="663"/>
      <c r="E10" s="663"/>
      <c r="F10" s="663"/>
      <c r="G10" s="663"/>
      <c r="H10" s="663"/>
      <c r="I10" s="15"/>
      <c r="J10" s="16"/>
      <c r="K10" s="676" t="s">
        <v>9</v>
      </c>
      <c r="L10" s="676"/>
      <c r="M10" s="676"/>
      <c r="N10" s="677">
        <f>①!$B$6</f>
        <v>0</v>
      </c>
      <c r="O10" s="677"/>
      <c r="P10" s="677"/>
      <c r="Q10" s="677"/>
      <c r="R10" s="677"/>
      <c r="S10" s="677"/>
      <c r="T10" s="677"/>
      <c r="U10" s="677"/>
      <c r="V10" s="677"/>
      <c r="W10" s="677"/>
      <c r="X10" s="677"/>
      <c r="Y10" s="677"/>
      <c r="Z10" s="677"/>
      <c r="AA10" s="636" t="s">
        <v>10</v>
      </c>
      <c r="AB10" s="636"/>
      <c r="AC10" s="678">
        <f>①!$B$7</f>
        <v>0</v>
      </c>
      <c r="AD10" s="678"/>
      <c r="AE10" s="678"/>
      <c r="AF10" s="678"/>
      <c r="AG10" s="678"/>
      <c r="AH10" s="678"/>
      <c r="AI10" s="678"/>
      <c r="AJ10" s="678"/>
      <c r="AK10" s="679"/>
    </row>
    <row r="11" spans="1:46" ht="16.149999999999999" customHeight="1">
      <c r="A11" s="17"/>
      <c r="B11" s="674"/>
      <c r="C11" s="674"/>
      <c r="D11" s="674"/>
      <c r="E11" s="674"/>
      <c r="F11" s="674"/>
      <c r="G11" s="674"/>
      <c r="H11" s="674"/>
      <c r="I11" s="18"/>
      <c r="J11" s="680" t="s">
        <v>11</v>
      </c>
      <c r="K11" s="681"/>
      <c r="L11" s="681"/>
      <c r="M11" s="681"/>
      <c r="N11" s="681"/>
      <c r="O11" s="681"/>
      <c r="P11" s="681"/>
      <c r="Q11" s="681"/>
      <c r="R11" s="681"/>
      <c r="S11" s="681"/>
      <c r="T11" s="681"/>
      <c r="U11" s="681"/>
      <c r="V11" s="681"/>
      <c r="W11" s="681"/>
      <c r="X11" s="681"/>
      <c r="Y11" s="681"/>
      <c r="Z11" s="681"/>
      <c r="AA11" s="681"/>
      <c r="AB11" s="681"/>
      <c r="AC11" s="681"/>
      <c r="AD11" s="681"/>
      <c r="AE11" s="681"/>
      <c r="AF11" s="681"/>
      <c r="AG11" s="681"/>
      <c r="AH11" s="681"/>
      <c r="AI11" s="681"/>
      <c r="AJ11" s="681"/>
      <c r="AK11" s="682"/>
    </row>
    <row r="12" spans="1:46" ht="24.95" customHeight="1">
      <c r="A12" s="19"/>
      <c r="B12" s="618" t="s">
        <v>12</v>
      </c>
      <c r="C12" s="618"/>
      <c r="D12" s="618"/>
      <c r="E12" s="618"/>
      <c r="F12" s="618"/>
      <c r="G12" s="618"/>
      <c r="H12" s="618"/>
      <c r="I12" s="20"/>
      <c r="J12" s="669" t="s">
        <v>13</v>
      </c>
      <c r="K12" s="670"/>
      <c r="L12" s="657"/>
      <c r="M12" s="657"/>
      <c r="N12" s="629" t="s">
        <v>15</v>
      </c>
      <c r="O12" s="629"/>
      <c r="P12" s="629"/>
      <c r="Q12" s="629"/>
      <c r="R12" s="670" t="s">
        <v>16</v>
      </c>
      <c r="S12" s="673"/>
      <c r="T12" s="673"/>
      <c r="U12" s="629" t="s">
        <v>158</v>
      </c>
      <c r="V12" s="629"/>
      <c r="W12" s="629"/>
      <c r="X12" s="629"/>
      <c r="Y12" s="673"/>
      <c r="Z12" s="673"/>
      <c r="AA12" s="629" t="s">
        <v>17</v>
      </c>
      <c r="AB12" s="629"/>
      <c r="AC12" s="629"/>
      <c r="AD12" s="629"/>
      <c r="AE12" s="673"/>
      <c r="AF12" s="673"/>
      <c r="AG12" s="629" t="s">
        <v>18</v>
      </c>
      <c r="AH12" s="629"/>
      <c r="AI12" s="629"/>
      <c r="AJ12" s="629"/>
      <c r="AK12" s="20"/>
      <c r="AL12" s="381" t="b">
        <v>0</v>
      </c>
      <c r="AM12" s="381" t="b">
        <v>0</v>
      </c>
      <c r="AN12" s="381"/>
      <c r="AO12" s="381"/>
      <c r="AP12" s="381"/>
      <c r="AQ12" s="373">
        <f>IF(COUNTIF(AL12:AP12,TRUE)&gt;0,1,0)</f>
        <v>0</v>
      </c>
      <c r="AR12" s="373"/>
      <c r="AS12" s="373"/>
      <c r="AT12" s="275"/>
    </row>
    <row r="13" spans="1:46" ht="24.95" customHeight="1">
      <c r="A13" s="17"/>
      <c r="B13" s="628"/>
      <c r="C13" s="628"/>
      <c r="D13" s="628"/>
      <c r="E13" s="628"/>
      <c r="F13" s="628"/>
      <c r="G13" s="628"/>
      <c r="H13" s="628"/>
      <c r="I13" s="21"/>
      <c r="J13" s="671"/>
      <c r="K13" s="672"/>
      <c r="L13" s="658"/>
      <c r="M13" s="658"/>
      <c r="N13" s="630" t="s">
        <v>19</v>
      </c>
      <c r="O13" s="630"/>
      <c r="P13" s="630"/>
      <c r="Q13" s="630"/>
      <c r="R13" s="672"/>
      <c r="S13" s="668"/>
      <c r="T13" s="668"/>
      <c r="U13" s="630" t="s">
        <v>20</v>
      </c>
      <c r="V13" s="630"/>
      <c r="W13" s="630"/>
      <c r="X13" s="630"/>
      <c r="Y13" s="668"/>
      <c r="Z13" s="668"/>
      <c r="AA13" s="630" t="s">
        <v>372</v>
      </c>
      <c r="AB13" s="630"/>
      <c r="AC13" s="630"/>
      <c r="AD13" s="325" t="s">
        <v>371</v>
      </c>
      <c r="AE13" s="627"/>
      <c r="AF13" s="627"/>
      <c r="AG13" s="627"/>
      <c r="AH13" s="627"/>
      <c r="AI13" s="627"/>
      <c r="AJ13" s="627"/>
      <c r="AK13" s="326" t="s">
        <v>21</v>
      </c>
      <c r="AL13" s="381" t="b">
        <v>0</v>
      </c>
      <c r="AM13" s="381" t="b">
        <v>0</v>
      </c>
      <c r="AN13" s="381" t="b">
        <v>0</v>
      </c>
      <c r="AO13" s="381" t="b">
        <v>0</v>
      </c>
      <c r="AP13" s="381" t="b">
        <v>0</v>
      </c>
      <c r="AQ13" s="373">
        <f>IF(COUNTIF(AL13:AP13,TRUE)&gt;0,1,0)</f>
        <v>0</v>
      </c>
      <c r="AR13" s="373" t="str">
        <f>IF(AP13=TRUE,1,"")</f>
        <v/>
      </c>
      <c r="AS13" s="373"/>
      <c r="AT13" s="274"/>
    </row>
    <row r="14" spans="1:46" ht="39.950000000000003" customHeight="1">
      <c r="A14" s="19"/>
      <c r="B14" s="662" t="s">
        <v>22</v>
      </c>
      <c r="C14" s="662"/>
      <c r="D14" s="662"/>
      <c r="E14" s="662"/>
      <c r="F14" s="662"/>
      <c r="G14" s="662"/>
      <c r="H14" s="662"/>
      <c r="I14" s="22"/>
      <c r="J14" s="23"/>
      <c r="K14" s="664" t="s">
        <v>23</v>
      </c>
      <c r="L14" s="664"/>
      <c r="M14" s="664"/>
      <c r="N14" s="665">
        <f>①!$B$9</f>
        <v>0</v>
      </c>
      <c r="O14" s="665"/>
      <c r="P14" s="665"/>
      <c r="Q14" s="665"/>
      <c r="R14" s="665"/>
      <c r="S14" s="665"/>
      <c r="T14" s="665"/>
      <c r="U14" s="665"/>
      <c r="V14" s="665"/>
      <c r="W14" s="665"/>
      <c r="X14" s="665"/>
      <c r="Y14" s="665"/>
      <c r="Z14" s="665"/>
      <c r="AA14" s="665"/>
      <c r="AB14" s="665"/>
      <c r="AC14" s="665"/>
      <c r="AD14" s="665"/>
      <c r="AE14" s="665"/>
      <c r="AF14" s="665"/>
      <c r="AG14" s="665"/>
      <c r="AH14" s="665"/>
      <c r="AI14" s="665"/>
      <c r="AJ14" s="665"/>
      <c r="AK14" s="666"/>
    </row>
    <row r="15" spans="1:46" ht="16.149999999999999" customHeight="1">
      <c r="A15" s="17"/>
      <c r="B15" s="663"/>
      <c r="C15" s="663"/>
      <c r="D15" s="663"/>
      <c r="E15" s="663"/>
      <c r="F15" s="663"/>
      <c r="G15" s="663"/>
      <c r="H15" s="663"/>
      <c r="I15" s="18"/>
      <c r="J15" s="667" t="s">
        <v>24</v>
      </c>
      <c r="K15" s="632"/>
      <c r="L15" s="632"/>
      <c r="M15" s="632"/>
      <c r="N15" s="632"/>
      <c r="O15" s="632"/>
      <c r="P15" s="632"/>
      <c r="Q15" s="632"/>
      <c r="R15" s="632"/>
      <c r="S15" s="632"/>
      <c r="T15" s="632"/>
      <c r="U15" s="632"/>
      <c r="V15" s="632"/>
      <c r="W15" s="632"/>
      <c r="X15" s="632"/>
      <c r="Y15" s="632"/>
      <c r="Z15" s="632"/>
      <c r="AA15" s="632"/>
      <c r="AB15" s="632"/>
      <c r="AC15" s="632"/>
      <c r="AD15" s="632"/>
      <c r="AE15" s="632"/>
      <c r="AF15" s="632"/>
      <c r="AG15" s="632"/>
      <c r="AH15" s="632"/>
      <c r="AI15" s="632"/>
      <c r="AJ15" s="632"/>
      <c r="AK15" s="634"/>
    </row>
    <row r="16" spans="1:46" ht="24.95" customHeight="1">
      <c r="A16" s="19"/>
      <c r="B16" s="618" t="s">
        <v>25</v>
      </c>
      <c r="C16" s="618"/>
      <c r="D16" s="618"/>
      <c r="E16" s="618"/>
      <c r="F16" s="618"/>
      <c r="G16" s="618"/>
      <c r="H16" s="618"/>
      <c r="I16" s="22"/>
      <c r="J16" s="24"/>
      <c r="K16" s="25"/>
      <c r="L16" s="657"/>
      <c r="M16" s="657"/>
      <c r="N16" s="26" t="s">
        <v>26</v>
      </c>
      <c r="O16" s="26"/>
      <c r="P16" s="26"/>
      <c r="Q16" s="26"/>
      <c r="R16" s="26"/>
      <c r="S16" s="453"/>
      <c r="T16" s="453"/>
      <c r="U16" s="453"/>
      <c r="V16" s="453"/>
      <c r="W16" s="450"/>
      <c r="X16" s="453"/>
      <c r="Y16" s="657"/>
      <c r="Z16" s="657"/>
      <c r="AA16" s="26" t="s">
        <v>27</v>
      </c>
      <c r="AB16" s="453"/>
      <c r="AC16" s="453"/>
      <c r="AD16" s="453"/>
      <c r="AE16" s="453"/>
      <c r="AF16" s="453"/>
      <c r="AG16" s="453"/>
      <c r="AH16" s="453"/>
      <c r="AI16" s="453"/>
      <c r="AJ16" s="453"/>
      <c r="AK16" s="20"/>
      <c r="AL16" s="381" t="b">
        <v>0</v>
      </c>
      <c r="AM16" s="381" t="b">
        <v>0</v>
      </c>
      <c r="AN16" s="381" t="b">
        <v>1</v>
      </c>
      <c r="AO16" s="381"/>
      <c r="AP16" s="381"/>
      <c r="AQ16" s="373">
        <f>IF(COUNTIF(AL16:AP16,TRUE)&gt;0,1,0)</f>
        <v>1</v>
      </c>
      <c r="AR16" s="373"/>
      <c r="AS16" s="373"/>
    </row>
    <row r="17" spans="1:46" ht="24.95" customHeight="1">
      <c r="A17" s="17"/>
      <c r="B17" s="628"/>
      <c r="C17" s="628"/>
      <c r="D17" s="628"/>
      <c r="E17" s="628"/>
      <c r="F17" s="628"/>
      <c r="G17" s="628"/>
      <c r="H17" s="628"/>
      <c r="I17" s="18"/>
      <c r="J17" s="27"/>
      <c r="K17" s="28"/>
      <c r="L17" s="658"/>
      <c r="M17" s="658"/>
      <c r="N17" s="659" t="s">
        <v>28</v>
      </c>
      <c r="O17" s="659"/>
      <c r="P17" s="659"/>
      <c r="Q17" s="659"/>
      <c r="R17" s="659"/>
      <c r="S17" s="452" t="s">
        <v>29</v>
      </c>
      <c r="T17" s="660" t="s">
        <v>30</v>
      </c>
      <c r="U17" s="660"/>
      <c r="V17" s="660"/>
      <c r="W17" s="660"/>
      <c r="X17" s="660"/>
      <c r="Y17" s="661">
        <v>1</v>
      </c>
      <c r="Z17" s="661"/>
      <c r="AA17" s="661"/>
      <c r="AB17" s="661"/>
      <c r="AC17" s="661"/>
      <c r="AD17" s="661"/>
      <c r="AE17" s="661"/>
      <c r="AF17" s="661"/>
      <c r="AG17" s="661"/>
      <c r="AH17" s="661"/>
      <c r="AI17" s="661"/>
      <c r="AJ17" s="325" t="s">
        <v>21</v>
      </c>
      <c r="AK17" s="326"/>
      <c r="AQ17" s="373">
        <f>IF(AN16=TRUE,1,"")</f>
        <v>1</v>
      </c>
    </row>
    <row r="18" spans="1:46" ht="39.950000000000003" customHeight="1">
      <c r="A18" s="29"/>
      <c r="B18" s="648" t="s">
        <v>31</v>
      </c>
      <c r="C18" s="648"/>
      <c r="D18" s="648"/>
      <c r="E18" s="648"/>
      <c r="F18" s="648"/>
      <c r="G18" s="648"/>
      <c r="H18" s="648"/>
      <c r="I18" s="30"/>
      <c r="J18" s="8"/>
      <c r="K18" s="8"/>
      <c r="L18" s="654" t="s">
        <v>32</v>
      </c>
      <c r="M18" s="654"/>
      <c r="N18" s="654"/>
      <c r="O18" s="654"/>
      <c r="P18" s="655"/>
      <c r="Q18" s="655"/>
      <c r="R18" s="655"/>
      <c r="S18" s="655"/>
      <c r="T18" s="655"/>
      <c r="U18" s="655"/>
      <c r="V18" s="655"/>
      <c r="W18" s="655"/>
      <c r="X18" s="655"/>
      <c r="Y18" s="655"/>
      <c r="Z18" s="655"/>
      <c r="AA18" s="655"/>
      <c r="AB18" s="655"/>
      <c r="AC18" s="655"/>
      <c r="AD18" s="656" t="s">
        <v>322</v>
      </c>
      <c r="AE18" s="656"/>
      <c r="AF18" s="8"/>
      <c r="AG18" s="8"/>
      <c r="AH18" s="8"/>
      <c r="AI18" s="8"/>
      <c r="AJ18" s="8"/>
      <c r="AK18" s="31"/>
      <c r="AT18" s="364" t="s">
        <v>298</v>
      </c>
    </row>
    <row r="19" spans="1:46" ht="39.950000000000003" customHeight="1">
      <c r="A19" s="29"/>
      <c r="B19" s="648" t="s">
        <v>33</v>
      </c>
      <c r="C19" s="648"/>
      <c r="D19" s="648"/>
      <c r="E19" s="648"/>
      <c r="F19" s="648"/>
      <c r="G19" s="648"/>
      <c r="H19" s="648"/>
      <c r="I19" s="30"/>
      <c r="J19" s="32"/>
      <c r="K19" s="33"/>
      <c r="L19" s="33"/>
      <c r="M19" s="33"/>
      <c r="N19" s="33"/>
      <c r="O19" s="649" t="s">
        <v>167</v>
      </c>
      <c r="P19" s="650"/>
      <c r="Q19" s="651">
        <f>①!$F$15</f>
        <v>0</v>
      </c>
      <c r="R19" s="651"/>
      <c r="S19" s="33" t="s">
        <v>2</v>
      </c>
      <c r="T19" s="33"/>
      <c r="U19" s="651">
        <f>①!$H$15</f>
        <v>0</v>
      </c>
      <c r="V19" s="651"/>
      <c r="W19" s="33" t="s">
        <v>3</v>
      </c>
      <c r="X19" s="33"/>
      <c r="Y19" s="651">
        <f>①!$J$15</f>
        <v>0</v>
      </c>
      <c r="Z19" s="651"/>
      <c r="AA19" s="33" t="s">
        <v>4</v>
      </c>
      <c r="AB19" s="33"/>
      <c r="AC19" s="33"/>
      <c r="AD19" s="33"/>
      <c r="AE19" s="33"/>
      <c r="AF19" s="33"/>
      <c r="AG19" s="33"/>
      <c r="AH19" s="33"/>
      <c r="AI19" s="33"/>
      <c r="AJ19" s="33"/>
      <c r="AK19" s="34"/>
    </row>
    <row r="20" spans="1:46" ht="39.950000000000003" customHeight="1">
      <c r="A20" s="29"/>
      <c r="B20" s="648" t="s">
        <v>34</v>
      </c>
      <c r="C20" s="648"/>
      <c r="D20" s="648"/>
      <c r="E20" s="648"/>
      <c r="F20" s="648"/>
      <c r="G20" s="648"/>
      <c r="H20" s="648"/>
      <c r="I20" s="30"/>
      <c r="J20" s="32"/>
      <c r="K20" s="33"/>
      <c r="L20" s="33"/>
      <c r="M20" s="33"/>
      <c r="N20" s="33"/>
      <c r="O20" s="649" t="s">
        <v>167</v>
      </c>
      <c r="P20" s="650"/>
      <c r="Q20" s="651">
        <f>①!$N$15</f>
        <v>0</v>
      </c>
      <c r="R20" s="651"/>
      <c r="S20" s="33" t="s">
        <v>2</v>
      </c>
      <c r="T20" s="33"/>
      <c r="U20" s="651">
        <f>①!$P$15</f>
        <v>0</v>
      </c>
      <c r="V20" s="651"/>
      <c r="W20" s="33" t="s">
        <v>3</v>
      </c>
      <c r="X20" s="33"/>
      <c r="Y20" s="651">
        <f>①!$R$15</f>
        <v>0</v>
      </c>
      <c r="Z20" s="651"/>
      <c r="AA20" s="33" t="s">
        <v>4</v>
      </c>
      <c r="AB20" s="33"/>
      <c r="AC20" s="33"/>
      <c r="AD20" s="33"/>
      <c r="AE20" s="33"/>
      <c r="AF20" s="33"/>
      <c r="AG20" s="33"/>
      <c r="AH20" s="33"/>
      <c r="AI20" s="33"/>
      <c r="AJ20" s="33"/>
      <c r="AK20" s="34"/>
    </row>
    <row r="21" spans="1:46" ht="39.950000000000003" customHeight="1">
      <c r="A21" s="24"/>
      <c r="B21" s="618" t="s">
        <v>35</v>
      </c>
      <c r="C21" s="618"/>
      <c r="D21" s="618"/>
      <c r="E21" s="618"/>
      <c r="F21" s="618"/>
      <c r="G21" s="618"/>
      <c r="H21" s="618"/>
      <c r="I21" s="20"/>
      <c r="J21" s="35"/>
      <c r="K21" s="640" t="s">
        <v>36</v>
      </c>
      <c r="L21" s="640"/>
      <c r="M21" s="640"/>
      <c r="N21" s="640"/>
      <c r="O21" s="640"/>
      <c r="P21" s="640"/>
      <c r="Q21" s="640"/>
      <c r="R21" s="641">
        <f>①!$K$28</f>
        <v>0</v>
      </c>
      <c r="S21" s="641"/>
      <c r="T21" s="641"/>
      <c r="U21" s="641"/>
      <c r="V21" s="641"/>
      <c r="W21" s="641"/>
      <c r="X21" s="641"/>
      <c r="Y21" s="641"/>
      <c r="Z21" s="641"/>
      <c r="AA21" s="641"/>
      <c r="AB21" s="641"/>
      <c r="AC21" s="641"/>
      <c r="AD21" s="641"/>
      <c r="AE21" s="641"/>
      <c r="AF21" s="641"/>
      <c r="AG21" s="641"/>
      <c r="AH21" s="641"/>
      <c r="AI21" s="641"/>
      <c r="AJ21" s="641"/>
      <c r="AK21" s="642"/>
    </row>
    <row r="22" spans="1:46" ht="24.95" customHeight="1">
      <c r="A22" s="36"/>
      <c r="B22" s="623"/>
      <c r="C22" s="623"/>
      <c r="D22" s="623"/>
      <c r="E22" s="623"/>
      <c r="F22" s="623"/>
      <c r="G22" s="623"/>
      <c r="H22" s="623"/>
      <c r="I22" s="37"/>
      <c r="J22" s="38"/>
      <c r="K22" s="643" t="s">
        <v>37</v>
      </c>
      <c r="L22" s="643"/>
      <c r="M22" s="643"/>
      <c r="N22" s="643"/>
      <c r="O22" s="643"/>
      <c r="P22" s="643"/>
      <c r="Q22" s="643"/>
      <c r="R22" s="643"/>
      <c r="S22" s="643"/>
      <c r="T22" s="643"/>
      <c r="U22" s="625" t="s">
        <v>38</v>
      </c>
      <c r="V22" s="625"/>
      <c r="W22" s="624">
        <f>①!$P$30</f>
        <v>0</v>
      </c>
      <c r="X22" s="624"/>
      <c r="Y22" s="624"/>
      <c r="Z22" s="624"/>
      <c r="AA22" s="624"/>
      <c r="AB22" s="625" t="s">
        <v>39</v>
      </c>
      <c r="AC22" s="625"/>
      <c r="AD22" s="39"/>
      <c r="AE22" s="39"/>
      <c r="AF22" s="39"/>
      <c r="AG22" s="39"/>
      <c r="AH22" s="39"/>
      <c r="AI22" s="39"/>
      <c r="AJ22" s="39"/>
      <c r="AK22" s="40"/>
    </row>
    <row r="23" spans="1:46" ht="30" customHeight="1">
      <c r="A23" s="27"/>
      <c r="B23" s="628"/>
      <c r="C23" s="628"/>
      <c r="D23" s="628"/>
      <c r="E23" s="628"/>
      <c r="F23" s="628"/>
      <c r="G23" s="628"/>
      <c r="H23" s="628"/>
      <c r="I23" s="21"/>
      <c r="J23" s="41"/>
      <c r="K23" s="626" t="s">
        <v>40</v>
      </c>
      <c r="L23" s="627"/>
      <c r="M23" s="627"/>
      <c r="N23" s="627"/>
      <c r="O23" s="627"/>
      <c r="P23" s="627"/>
      <c r="Q23" s="652"/>
      <c r="R23" s="652"/>
      <c r="S23" s="652"/>
      <c r="T23" s="652"/>
      <c r="U23" s="652"/>
      <c r="V23" s="652"/>
      <c r="W23" s="652"/>
      <c r="X23" s="652"/>
      <c r="Y23" s="145" t="s">
        <v>169</v>
      </c>
      <c r="Z23" s="652"/>
      <c r="AA23" s="652"/>
      <c r="AB23" s="652"/>
      <c r="AC23" s="652"/>
      <c r="AD23" s="652"/>
      <c r="AE23" s="652"/>
      <c r="AF23" s="652"/>
      <c r="AG23" s="652"/>
      <c r="AH23" s="652"/>
      <c r="AI23" s="652"/>
      <c r="AJ23" s="652"/>
      <c r="AK23" s="653"/>
      <c r="AT23" s="174" t="s">
        <v>193</v>
      </c>
    </row>
    <row r="24" spans="1:46" ht="24.95" customHeight="1">
      <c r="A24" s="35"/>
      <c r="B24" s="618" t="s">
        <v>41</v>
      </c>
      <c r="C24" s="618"/>
      <c r="D24" s="618"/>
      <c r="E24" s="618"/>
      <c r="F24" s="618"/>
      <c r="G24" s="618"/>
      <c r="H24" s="618"/>
      <c r="I24" s="42"/>
      <c r="J24" s="43"/>
      <c r="K24" s="629" t="s">
        <v>77</v>
      </c>
      <c r="L24" s="629"/>
      <c r="M24" s="631" t="s">
        <v>42</v>
      </c>
      <c r="N24" s="631"/>
      <c r="O24" s="631"/>
      <c r="P24" s="631"/>
      <c r="Q24" s="629" t="s">
        <v>77</v>
      </c>
      <c r="R24" s="629"/>
      <c r="S24" s="631" t="s">
        <v>43</v>
      </c>
      <c r="T24" s="631"/>
      <c r="U24" s="631"/>
      <c r="V24" s="633"/>
      <c r="W24" s="635" t="s">
        <v>44</v>
      </c>
      <c r="X24" s="636"/>
      <c r="Y24" s="637"/>
      <c r="Z24" s="644"/>
      <c r="AA24" s="645"/>
      <c r="AB24" s="645"/>
      <c r="AC24" s="645"/>
      <c r="AD24" s="645"/>
      <c r="AE24" s="645"/>
      <c r="AF24" s="645"/>
      <c r="AG24" s="645"/>
      <c r="AH24" s="645"/>
      <c r="AI24" s="645"/>
      <c r="AJ24" s="44"/>
      <c r="AK24" s="45"/>
    </row>
    <row r="25" spans="1:46" ht="24.95" customHeight="1">
      <c r="A25" s="41"/>
      <c r="B25" s="628"/>
      <c r="C25" s="628"/>
      <c r="D25" s="628"/>
      <c r="E25" s="628"/>
      <c r="F25" s="628"/>
      <c r="G25" s="628"/>
      <c r="H25" s="628"/>
      <c r="I25" s="21"/>
      <c r="J25" s="10"/>
      <c r="K25" s="630"/>
      <c r="L25" s="630"/>
      <c r="M25" s="632"/>
      <c r="N25" s="632"/>
      <c r="O25" s="632"/>
      <c r="P25" s="632"/>
      <c r="Q25" s="630"/>
      <c r="R25" s="630"/>
      <c r="S25" s="632"/>
      <c r="T25" s="632"/>
      <c r="U25" s="632"/>
      <c r="V25" s="634"/>
      <c r="W25" s="638"/>
      <c r="X25" s="630"/>
      <c r="Y25" s="639"/>
      <c r="Z25" s="646"/>
      <c r="AA25" s="647"/>
      <c r="AB25" s="647"/>
      <c r="AC25" s="647"/>
      <c r="AD25" s="647"/>
      <c r="AE25" s="647"/>
      <c r="AF25" s="647"/>
      <c r="AG25" s="647"/>
      <c r="AH25" s="647"/>
      <c r="AI25" s="647"/>
      <c r="AJ25" s="46"/>
      <c r="AK25" s="47"/>
    </row>
    <row r="26" spans="1:46" ht="60" customHeight="1">
      <c r="A26" s="19"/>
      <c r="B26" s="618" t="s">
        <v>45</v>
      </c>
      <c r="C26" s="618"/>
      <c r="D26" s="618"/>
      <c r="E26" s="618"/>
      <c r="F26" s="618"/>
      <c r="G26" s="618"/>
      <c r="H26" s="618"/>
      <c r="I26" s="22"/>
      <c r="J26" s="619"/>
      <c r="K26" s="620"/>
      <c r="L26" s="620"/>
      <c r="M26" s="620"/>
      <c r="N26" s="620"/>
      <c r="O26" s="620"/>
      <c r="P26" s="620"/>
      <c r="Q26" s="620"/>
      <c r="R26" s="620"/>
      <c r="S26" s="620"/>
      <c r="T26" s="620"/>
      <c r="U26" s="620"/>
      <c r="V26" s="620"/>
      <c r="W26" s="620"/>
      <c r="X26" s="620"/>
      <c r="Y26" s="620"/>
      <c r="Z26" s="620"/>
      <c r="AA26" s="620"/>
      <c r="AB26" s="620"/>
      <c r="AC26" s="620"/>
      <c r="AD26" s="620"/>
      <c r="AE26" s="620"/>
      <c r="AF26" s="620"/>
      <c r="AG26" s="620"/>
      <c r="AH26" s="620"/>
      <c r="AI26" s="620"/>
      <c r="AJ26" s="620"/>
      <c r="AK26" s="621"/>
    </row>
    <row r="27" spans="1:46" ht="5.0999999999999996" customHeight="1">
      <c r="A27" s="23"/>
      <c r="B27" s="48"/>
      <c r="C27" s="48"/>
      <c r="D27" s="48"/>
      <c r="E27" s="48"/>
      <c r="F27" s="48"/>
      <c r="G27" s="48"/>
      <c r="H27" s="48"/>
      <c r="I27" s="23"/>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row>
    <row r="28" spans="1:46" ht="20.100000000000001" customHeight="1">
      <c r="A28" s="622" t="s">
        <v>46</v>
      </c>
      <c r="B28" s="622"/>
      <c r="C28" s="622"/>
      <c r="D28" s="622"/>
      <c r="E28" s="622"/>
      <c r="F28" s="623" t="s">
        <v>47</v>
      </c>
      <c r="G28" s="623"/>
      <c r="H28" s="623"/>
      <c r="I28" s="623"/>
      <c r="J28" s="623"/>
      <c r="K28" s="623"/>
      <c r="L28" s="623"/>
      <c r="M28" s="623"/>
      <c r="N28" s="623"/>
      <c r="O28" s="623"/>
      <c r="P28" s="623"/>
      <c r="Q28" s="623"/>
      <c r="R28" s="623"/>
      <c r="S28" s="623"/>
      <c r="T28" s="623"/>
      <c r="U28" s="623"/>
      <c r="V28" s="623"/>
      <c r="W28" s="623"/>
      <c r="X28" s="623"/>
      <c r="Y28" s="623"/>
      <c r="Z28" s="623"/>
      <c r="AA28" s="623"/>
      <c r="AB28" s="623"/>
      <c r="AC28" s="623"/>
      <c r="AD28" s="623"/>
      <c r="AE28" s="623"/>
      <c r="AF28" s="623"/>
      <c r="AG28" s="623"/>
      <c r="AH28" s="623"/>
      <c r="AI28" s="623"/>
      <c r="AJ28" s="623"/>
      <c r="AK28" s="623"/>
      <c r="AT28" s="164"/>
    </row>
    <row r="29" spans="1:46" ht="20.100000000000001" customHeight="1">
      <c r="A29" s="50"/>
      <c r="B29" s="50"/>
      <c r="C29" s="50"/>
      <c r="D29" s="50"/>
      <c r="E29" s="50"/>
      <c r="F29" s="10" t="s">
        <v>48</v>
      </c>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row>
    <row r="30" spans="1:46" ht="20.100000000000001" customHeight="1"/>
  </sheetData>
  <mergeCells count="87">
    <mergeCell ref="A8:AK8"/>
    <mergeCell ref="V1:Y1"/>
    <mergeCell ref="Z1:AC1"/>
    <mergeCell ref="AD1:AG1"/>
    <mergeCell ref="AH1:AK1"/>
    <mergeCell ref="V2:Y2"/>
    <mergeCell ref="Z2:AC2"/>
    <mergeCell ref="AD2:AG2"/>
    <mergeCell ref="AH2:AK2"/>
    <mergeCell ref="A4:AK4"/>
    <mergeCell ref="AA5:AB5"/>
    <mergeCell ref="AC5:AD5"/>
    <mergeCell ref="AF5:AG5"/>
    <mergeCell ref="AI5:AJ5"/>
    <mergeCell ref="Y12:Z12"/>
    <mergeCell ref="AA12:AD12"/>
    <mergeCell ref="AE12:AF12"/>
    <mergeCell ref="AG12:AJ12"/>
    <mergeCell ref="AA13:AC13"/>
    <mergeCell ref="AE13:AJ13"/>
    <mergeCell ref="B9:H11"/>
    <mergeCell ref="K9:M9"/>
    <mergeCell ref="N9:AK9"/>
    <mergeCell ref="K10:M10"/>
    <mergeCell ref="N10:Z10"/>
    <mergeCell ref="AA10:AB10"/>
    <mergeCell ref="AC10:AK10"/>
    <mergeCell ref="J11:AK11"/>
    <mergeCell ref="B14:H15"/>
    <mergeCell ref="K14:M14"/>
    <mergeCell ref="N14:AK14"/>
    <mergeCell ref="J15:AK15"/>
    <mergeCell ref="L13:M13"/>
    <mergeCell ref="N13:Q13"/>
    <mergeCell ref="S13:T13"/>
    <mergeCell ref="U13:X13"/>
    <mergeCell ref="Y13:Z13"/>
    <mergeCell ref="B12:H13"/>
    <mergeCell ref="J12:K13"/>
    <mergeCell ref="L12:M12"/>
    <mergeCell ref="N12:Q12"/>
    <mergeCell ref="R12:R13"/>
    <mergeCell ref="S12:T12"/>
    <mergeCell ref="U12:X12"/>
    <mergeCell ref="B16:H17"/>
    <mergeCell ref="L16:M16"/>
    <mergeCell ref="Y16:Z16"/>
    <mergeCell ref="L17:M17"/>
    <mergeCell ref="N17:R17"/>
    <mergeCell ref="T17:X17"/>
    <mergeCell ref="Y17:AI17"/>
    <mergeCell ref="B18:H18"/>
    <mergeCell ref="L18:O18"/>
    <mergeCell ref="P18:AC18"/>
    <mergeCell ref="AD18:AE18"/>
    <mergeCell ref="B19:H19"/>
    <mergeCell ref="O19:P19"/>
    <mergeCell ref="Q19:R19"/>
    <mergeCell ref="U19:V19"/>
    <mergeCell ref="Y19:Z19"/>
    <mergeCell ref="K22:T22"/>
    <mergeCell ref="U22:V22"/>
    <mergeCell ref="Z24:AI24"/>
    <mergeCell ref="Z25:AI25"/>
    <mergeCell ref="B20:H20"/>
    <mergeCell ref="O20:P20"/>
    <mergeCell ref="Q20:R20"/>
    <mergeCell ref="U20:V20"/>
    <mergeCell ref="Y20:Z20"/>
    <mergeCell ref="Q23:X23"/>
    <mergeCell ref="Z23:AK23"/>
    <mergeCell ref="B26:H26"/>
    <mergeCell ref="J26:AK26"/>
    <mergeCell ref="A28:E28"/>
    <mergeCell ref="F28:AK28"/>
    <mergeCell ref="W22:AA22"/>
    <mergeCell ref="AB22:AC22"/>
    <mergeCell ref="K23:P23"/>
    <mergeCell ref="B24:H25"/>
    <mergeCell ref="K24:L25"/>
    <mergeCell ref="M24:P25"/>
    <mergeCell ref="Q24:R25"/>
    <mergeCell ref="S24:V25"/>
    <mergeCell ref="W24:Y25"/>
    <mergeCell ref="B21:H23"/>
    <mergeCell ref="K21:Q21"/>
    <mergeCell ref="R21:AK21"/>
  </mergeCells>
  <phoneticPr fontId="3"/>
  <conditionalFormatting sqref="Q23 Y23:Z23">
    <cfRule type="cellIs" dxfId="126" priority="59" operator="equal">
      <formula>""</formula>
    </cfRule>
  </conditionalFormatting>
  <conditionalFormatting sqref="L12">
    <cfRule type="expression" dxfId="125" priority="23">
      <formula>$AQ$12&lt;1</formula>
    </cfRule>
  </conditionalFormatting>
  <conditionalFormatting sqref="L13">
    <cfRule type="expression" dxfId="124" priority="22">
      <formula>$AQ$12&lt;1</formula>
    </cfRule>
  </conditionalFormatting>
  <conditionalFormatting sqref="N12">
    <cfRule type="expression" dxfId="123" priority="21">
      <formula>AQ12&lt;1</formula>
    </cfRule>
  </conditionalFormatting>
  <conditionalFormatting sqref="N13">
    <cfRule type="expression" dxfId="122" priority="20">
      <formula>AQ12&lt;1</formula>
    </cfRule>
  </conditionalFormatting>
  <conditionalFormatting sqref="S12">
    <cfRule type="expression" dxfId="121" priority="19">
      <formula>AQ13&lt;1</formula>
    </cfRule>
  </conditionalFormatting>
  <conditionalFormatting sqref="U12">
    <cfRule type="expression" dxfId="120" priority="18">
      <formula>AQ13&lt;1</formula>
    </cfRule>
  </conditionalFormatting>
  <conditionalFormatting sqref="Y12">
    <cfRule type="expression" dxfId="119" priority="17">
      <formula>AQ13&lt;1</formula>
    </cfRule>
  </conditionalFormatting>
  <conditionalFormatting sqref="AA12">
    <cfRule type="expression" dxfId="118" priority="16">
      <formula>AQ13&lt;1</formula>
    </cfRule>
  </conditionalFormatting>
  <conditionalFormatting sqref="AE12">
    <cfRule type="expression" dxfId="117" priority="15">
      <formula>AQ13&lt;1</formula>
    </cfRule>
  </conditionalFormatting>
  <conditionalFormatting sqref="AG12">
    <cfRule type="expression" dxfId="116" priority="14">
      <formula>AQ13&lt;1</formula>
    </cfRule>
  </conditionalFormatting>
  <conditionalFormatting sqref="S13">
    <cfRule type="expression" dxfId="115" priority="13">
      <formula>AQ13&lt;1</formula>
    </cfRule>
  </conditionalFormatting>
  <conditionalFormatting sqref="U13">
    <cfRule type="expression" dxfId="114" priority="12">
      <formula>AQ13&lt;1</formula>
    </cfRule>
  </conditionalFormatting>
  <conditionalFormatting sqref="Y13">
    <cfRule type="expression" dxfId="113" priority="11">
      <formula>AQ13&lt;1</formula>
    </cfRule>
  </conditionalFormatting>
  <conditionalFormatting sqref="AA13">
    <cfRule type="expression" dxfId="112" priority="10">
      <formula>AQ13&lt;1</formula>
    </cfRule>
  </conditionalFormatting>
  <conditionalFormatting sqref="O12:Q12">
    <cfRule type="expression" dxfId="111" priority="24">
      <formula>AT12&lt;1</formula>
    </cfRule>
  </conditionalFormatting>
  <conditionalFormatting sqref="O13:Q13">
    <cfRule type="expression" dxfId="110" priority="25">
      <formula>AT12&lt;1</formula>
    </cfRule>
  </conditionalFormatting>
  <conditionalFormatting sqref="V12:X12">
    <cfRule type="expression" dxfId="109" priority="26">
      <formula>AT13&lt;1</formula>
    </cfRule>
  </conditionalFormatting>
  <conditionalFormatting sqref="AB12:AD12">
    <cfRule type="expression" dxfId="108" priority="27">
      <formula>AT13&lt;1</formula>
    </cfRule>
  </conditionalFormatting>
  <conditionalFormatting sqref="AF12">
    <cfRule type="expression" dxfId="107" priority="28">
      <formula>AT13&lt;1</formula>
    </cfRule>
  </conditionalFormatting>
  <conditionalFormatting sqref="AH12:AJ12">
    <cfRule type="expression" dxfId="106" priority="29">
      <formula>AT13&lt;1</formula>
    </cfRule>
  </conditionalFormatting>
  <conditionalFormatting sqref="T13">
    <cfRule type="expression" dxfId="105" priority="30">
      <formula>AT13&lt;1</formula>
    </cfRule>
  </conditionalFormatting>
  <conditionalFormatting sqref="V13:X13">
    <cfRule type="expression" dxfId="104" priority="31">
      <formula>AT13&lt;1</formula>
    </cfRule>
  </conditionalFormatting>
  <conditionalFormatting sqref="Z13">
    <cfRule type="expression" dxfId="103" priority="32">
      <formula>AT13&lt;1</formula>
    </cfRule>
  </conditionalFormatting>
  <conditionalFormatting sqref="AE13:AJ13">
    <cfRule type="expression" dxfId="102" priority="9">
      <formula>$AR$13=1</formula>
    </cfRule>
  </conditionalFormatting>
  <conditionalFormatting sqref="L17">
    <cfRule type="expression" dxfId="101" priority="7">
      <formula>$AQ$16&lt;1</formula>
    </cfRule>
  </conditionalFormatting>
  <conditionalFormatting sqref="Y16">
    <cfRule type="expression" dxfId="100" priority="6">
      <formula>$AQ$16&lt;1</formula>
    </cfRule>
  </conditionalFormatting>
  <conditionalFormatting sqref="L16">
    <cfRule type="expression" dxfId="99" priority="8">
      <formula>$AQ$16&lt;1</formula>
    </cfRule>
  </conditionalFormatting>
  <conditionalFormatting sqref="N16:S16">
    <cfRule type="expression" dxfId="98" priority="5">
      <formula>$AQ$16&lt;1</formula>
    </cfRule>
  </conditionalFormatting>
  <conditionalFormatting sqref="N17:R17">
    <cfRule type="expression" dxfId="97" priority="4">
      <formula>$AQ$16&lt;1</formula>
    </cfRule>
  </conditionalFormatting>
  <conditionalFormatting sqref="AA16:AC16">
    <cfRule type="expression" dxfId="96" priority="3">
      <formula>$AQ$16&lt;1</formula>
    </cfRule>
  </conditionalFormatting>
  <conditionalFormatting sqref="Y17:AI17">
    <cfRule type="expression" dxfId="95" priority="1">
      <formula>$AQ$17=1</formula>
    </cfRule>
  </conditionalFormatting>
  <dataValidations count="1">
    <dataValidation type="list" allowBlank="1" showInputMessage="1" showErrorMessage="1" sqref="Q24:R25 K24:L25" xr:uid="{F6D8DA10-F0AF-4504-BFB1-F9BD03B71EC5}">
      <formula1>"□,■"</formula1>
    </dataValidation>
  </dataValidations>
  <printOptions horizontalCentered="1"/>
  <pageMargins left="0.59055118110236227" right="0.59055118110236227" top="0.59055118110236227" bottom="0.59055118110236227" header="0.51181102362204722" footer="0.11811023622047245"/>
  <pageSetup paperSize="9" orientation="portrait" cellComments="asDisplayed" r:id="rId1"/>
  <headerFooter alignWithMargins="0">
    <oddFooter xml:space="preserve">&amp;R&amp;8（紙申請）排水設備申請入力フォーム_Ver2.0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82" r:id="rId4" name="Check Box 14">
              <controlPr defaultSize="0" autoFill="0" autoLine="0" autoPict="0">
                <anchor moveWithCells="1">
                  <from>
                    <xdr:col>11</xdr:col>
                    <xdr:colOff>114300</xdr:colOff>
                    <xdr:row>10</xdr:row>
                    <xdr:rowOff>180975</xdr:rowOff>
                  </from>
                  <to>
                    <xdr:col>13</xdr:col>
                    <xdr:colOff>133350</xdr:colOff>
                    <xdr:row>12</xdr:row>
                    <xdr:rowOff>9525</xdr:rowOff>
                  </to>
                </anchor>
              </controlPr>
            </control>
          </mc:Choice>
        </mc:AlternateContent>
        <mc:AlternateContent xmlns:mc="http://schemas.openxmlformats.org/markup-compatibility/2006">
          <mc:Choice Requires="x14">
            <control shapeId="7183" r:id="rId5" name="Check Box 15">
              <controlPr defaultSize="0" autoFill="0" autoLine="0" autoPict="0">
                <anchor moveWithCells="1">
                  <from>
                    <xdr:col>11</xdr:col>
                    <xdr:colOff>114300</xdr:colOff>
                    <xdr:row>11</xdr:row>
                    <xdr:rowOff>295275</xdr:rowOff>
                  </from>
                  <to>
                    <xdr:col>13</xdr:col>
                    <xdr:colOff>133350</xdr:colOff>
                    <xdr:row>13</xdr:row>
                    <xdr:rowOff>0</xdr:rowOff>
                  </to>
                </anchor>
              </controlPr>
            </control>
          </mc:Choice>
        </mc:AlternateContent>
        <mc:AlternateContent xmlns:mc="http://schemas.openxmlformats.org/markup-compatibility/2006">
          <mc:Choice Requires="x14">
            <control shapeId="7184" r:id="rId6" name="Check Box 16">
              <controlPr defaultSize="0" autoFill="0" autoLine="0" autoPict="0">
                <anchor moveWithCells="1">
                  <from>
                    <xdr:col>19</xdr:col>
                    <xdr:colOff>38100</xdr:colOff>
                    <xdr:row>10</xdr:row>
                    <xdr:rowOff>190500</xdr:rowOff>
                  </from>
                  <to>
                    <xdr:col>21</xdr:col>
                    <xdr:colOff>57150</xdr:colOff>
                    <xdr:row>12</xdr:row>
                    <xdr:rowOff>9525</xdr:rowOff>
                  </to>
                </anchor>
              </controlPr>
            </control>
          </mc:Choice>
        </mc:AlternateContent>
        <mc:AlternateContent xmlns:mc="http://schemas.openxmlformats.org/markup-compatibility/2006">
          <mc:Choice Requires="x14">
            <control shapeId="7185" r:id="rId7" name="Check Box 17">
              <controlPr defaultSize="0" autoFill="0" autoLine="0" autoPict="0">
                <anchor moveWithCells="1">
                  <from>
                    <xdr:col>25</xdr:col>
                    <xdr:colOff>66675</xdr:colOff>
                    <xdr:row>10</xdr:row>
                    <xdr:rowOff>190500</xdr:rowOff>
                  </from>
                  <to>
                    <xdr:col>27</xdr:col>
                    <xdr:colOff>85725</xdr:colOff>
                    <xdr:row>12</xdr:row>
                    <xdr:rowOff>9525</xdr:rowOff>
                  </to>
                </anchor>
              </controlPr>
            </control>
          </mc:Choice>
        </mc:AlternateContent>
        <mc:AlternateContent xmlns:mc="http://schemas.openxmlformats.org/markup-compatibility/2006">
          <mc:Choice Requires="x14">
            <control shapeId="7186" r:id="rId8" name="Check Box 18">
              <controlPr defaultSize="0" autoFill="0" autoLine="0" autoPict="0">
                <anchor moveWithCells="1">
                  <from>
                    <xdr:col>31</xdr:col>
                    <xdr:colOff>57150</xdr:colOff>
                    <xdr:row>10</xdr:row>
                    <xdr:rowOff>190500</xdr:rowOff>
                  </from>
                  <to>
                    <xdr:col>33</xdr:col>
                    <xdr:colOff>76200</xdr:colOff>
                    <xdr:row>12</xdr:row>
                    <xdr:rowOff>9525</xdr:rowOff>
                  </to>
                </anchor>
              </controlPr>
            </control>
          </mc:Choice>
        </mc:AlternateContent>
        <mc:AlternateContent xmlns:mc="http://schemas.openxmlformats.org/markup-compatibility/2006">
          <mc:Choice Requires="x14">
            <control shapeId="7187" r:id="rId9" name="Check Box 19">
              <controlPr defaultSize="0" autoFill="0" autoLine="0" autoPict="0">
                <anchor moveWithCells="1">
                  <from>
                    <xdr:col>19</xdr:col>
                    <xdr:colOff>38100</xdr:colOff>
                    <xdr:row>11</xdr:row>
                    <xdr:rowOff>304800</xdr:rowOff>
                  </from>
                  <to>
                    <xdr:col>21</xdr:col>
                    <xdr:colOff>57150</xdr:colOff>
                    <xdr:row>13</xdr:row>
                    <xdr:rowOff>9525</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25</xdr:col>
                    <xdr:colOff>66675</xdr:colOff>
                    <xdr:row>11</xdr:row>
                    <xdr:rowOff>304800</xdr:rowOff>
                  </from>
                  <to>
                    <xdr:col>27</xdr:col>
                    <xdr:colOff>85725</xdr:colOff>
                    <xdr:row>13</xdr:row>
                    <xdr:rowOff>9525</xdr:rowOff>
                  </to>
                </anchor>
              </controlPr>
            </control>
          </mc:Choice>
        </mc:AlternateContent>
        <mc:AlternateContent xmlns:mc="http://schemas.openxmlformats.org/markup-compatibility/2006">
          <mc:Choice Requires="x14">
            <control shapeId="7189" r:id="rId11" name="Check Box 21">
              <controlPr defaultSize="0" autoFill="0" autoLine="0" autoPict="0">
                <anchor moveWithCells="1">
                  <from>
                    <xdr:col>11</xdr:col>
                    <xdr:colOff>133350</xdr:colOff>
                    <xdr:row>14</xdr:row>
                    <xdr:rowOff>180975</xdr:rowOff>
                  </from>
                  <to>
                    <xdr:col>13</xdr:col>
                    <xdr:colOff>152400</xdr:colOff>
                    <xdr:row>16</xdr:row>
                    <xdr:rowOff>9525</xdr:rowOff>
                  </to>
                </anchor>
              </controlPr>
            </control>
          </mc:Choice>
        </mc:AlternateContent>
        <mc:AlternateContent xmlns:mc="http://schemas.openxmlformats.org/markup-compatibility/2006">
          <mc:Choice Requires="x14">
            <control shapeId="7190" r:id="rId12" name="Check Box 22">
              <controlPr defaultSize="0" autoFill="0" autoLine="0" autoPict="0">
                <anchor moveWithCells="1">
                  <from>
                    <xdr:col>24</xdr:col>
                    <xdr:colOff>104775</xdr:colOff>
                    <xdr:row>14</xdr:row>
                    <xdr:rowOff>171450</xdr:rowOff>
                  </from>
                  <to>
                    <xdr:col>26</xdr:col>
                    <xdr:colOff>123825</xdr:colOff>
                    <xdr:row>15</xdr:row>
                    <xdr:rowOff>314325</xdr:rowOff>
                  </to>
                </anchor>
              </controlPr>
            </control>
          </mc:Choice>
        </mc:AlternateContent>
        <mc:AlternateContent xmlns:mc="http://schemas.openxmlformats.org/markup-compatibility/2006">
          <mc:Choice Requires="x14">
            <control shapeId="7191" r:id="rId13" name="Check Box 23">
              <controlPr defaultSize="0" autoFill="0" autoLine="0" autoPict="0">
                <anchor moveWithCells="1">
                  <from>
                    <xdr:col>11</xdr:col>
                    <xdr:colOff>133350</xdr:colOff>
                    <xdr:row>15</xdr:row>
                    <xdr:rowOff>285750</xdr:rowOff>
                  </from>
                  <to>
                    <xdr:col>13</xdr:col>
                    <xdr:colOff>152400</xdr:colOff>
                    <xdr:row>16</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D749A-AF75-4DA1-89CF-D485E984EC66}">
  <sheetPr codeName="Sheet3">
    <tabColor theme="7" tint="0.59999389629810485"/>
  </sheetPr>
  <dimension ref="A1:H38"/>
  <sheetViews>
    <sheetView view="pageBreakPreview" zoomScale="90" zoomScaleNormal="100" zoomScaleSheetLayoutView="90" workbookViewId="0">
      <selection activeCell="D27" sqref="D27:D29"/>
    </sheetView>
  </sheetViews>
  <sheetFormatPr defaultRowHeight="13.5"/>
  <cols>
    <col min="1" max="1" width="16.625" style="176" customWidth="1"/>
    <col min="2" max="2" width="10.625" style="176" customWidth="1"/>
    <col min="3" max="3" width="10.625" style="177" customWidth="1"/>
    <col min="4" max="4" width="16.625" style="176" customWidth="1"/>
    <col min="5" max="5" width="8.625" style="176" customWidth="1"/>
    <col min="6" max="6" width="23.5" style="176" customWidth="1"/>
    <col min="7" max="16384" width="9" style="176"/>
  </cols>
  <sheetData>
    <row r="1" spans="1:8" ht="40.5" customHeight="1" thickBot="1">
      <c r="B1" s="308"/>
      <c r="C1" s="308" t="s">
        <v>235</v>
      </c>
      <c r="D1" s="308"/>
      <c r="E1" s="308"/>
      <c r="F1" s="309" t="s">
        <v>344</v>
      </c>
      <c r="H1" s="175" t="s">
        <v>191</v>
      </c>
    </row>
    <row r="2" spans="1:8" ht="40.5" customHeight="1">
      <c r="A2" s="186" t="s">
        <v>234</v>
      </c>
      <c r="B2" s="307" t="s">
        <v>233</v>
      </c>
      <c r="C2" s="184" t="s">
        <v>232</v>
      </c>
      <c r="D2" s="705" t="s">
        <v>231</v>
      </c>
      <c r="E2" s="705"/>
      <c r="F2" s="183" t="s">
        <v>230</v>
      </c>
      <c r="H2" s="384"/>
    </row>
    <row r="3" spans="1:8" ht="18" customHeight="1">
      <c r="A3" s="690" t="s">
        <v>229</v>
      </c>
      <c r="B3" s="692" t="s">
        <v>197</v>
      </c>
      <c r="C3" s="694" t="s">
        <v>196</v>
      </c>
      <c r="D3" s="704"/>
      <c r="E3" s="699"/>
      <c r="F3" s="180" t="s">
        <v>228</v>
      </c>
      <c r="H3" s="385" t="s">
        <v>373</v>
      </c>
    </row>
    <row r="4" spans="1:8" ht="18" customHeight="1">
      <c r="A4" s="690"/>
      <c r="B4" s="692"/>
      <c r="C4" s="694"/>
      <c r="D4" s="704"/>
      <c r="E4" s="699"/>
      <c r="F4" s="179"/>
    </row>
    <row r="5" spans="1:8" ht="18" customHeight="1">
      <c r="A5" s="690"/>
      <c r="B5" s="692"/>
      <c r="C5" s="694"/>
      <c r="D5" s="704"/>
      <c r="E5" s="699"/>
      <c r="F5" s="182" t="s">
        <v>227</v>
      </c>
    </row>
    <row r="6" spans="1:8" ht="18" customHeight="1">
      <c r="A6" s="690" t="s">
        <v>226</v>
      </c>
      <c r="B6" s="692" t="s">
        <v>197</v>
      </c>
      <c r="C6" s="694" t="s">
        <v>196</v>
      </c>
      <c r="D6" s="704"/>
      <c r="E6" s="699"/>
      <c r="F6" s="180" t="s">
        <v>225</v>
      </c>
    </row>
    <row r="7" spans="1:8" ht="18" customHeight="1">
      <c r="A7" s="690"/>
      <c r="B7" s="692"/>
      <c r="C7" s="694"/>
      <c r="D7" s="704"/>
      <c r="E7" s="699"/>
      <c r="F7" s="179" t="s">
        <v>224</v>
      </c>
    </row>
    <row r="8" spans="1:8" ht="18" customHeight="1">
      <c r="A8" s="690"/>
      <c r="B8" s="692"/>
      <c r="C8" s="694"/>
      <c r="D8" s="704"/>
      <c r="E8" s="699"/>
      <c r="F8" s="182" t="s">
        <v>223</v>
      </c>
    </row>
    <row r="9" spans="1:8" ht="18" customHeight="1">
      <c r="A9" s="690" t="s">
        <v>222</v>
      </c>
      <c r="B9" s="692" t="s">
        <v>197</v>
      </c>
      <c r="C9" s="694" t="s">
        <v>196</v>
      </c>
      <c r="D9" s="704"/>
      <c r="E9" s="699"/>
      <c r="F9" s="180" t="s">
        <v>221</v>
      </c>
    </row>
    <row r="10" spans="1:8" ht="18" customHeight="1">
      <c r="A10" s="690"/>
      <c r="B10" s="692"/>
      <c r="C10" s="694"/>
      <c r="D10" s="704"/>
      <c r="E10" s="699"/>
      <c r="F10" s="179"/>
    </row>
    <row r="11" spans="1:8" ht="18" customHeight="1">
      <c r="A11" s="690"/>
      <c r="B11" s="692"/>
      <c r="C11" s="694"/>
      <c r="D11" s="704"/>
      <c r="E11" s="699"/>
      <c r="F11" s="182" t="s">
        <v>220</v>
      </c>
    </row>
    <row r="12" spans="1:8" ht="18" customHeight="1">
      <c r="A12" s="690" t="s">
        <v>219</v>
      </c>
      <c r="B12" s="692" t="s">
        <v>197</v>
      </c>
      <c r="C12" s="694" t="s">
        <v>196</v>
      </c>
      <c r="D12" s="704"/>
      <c r="E12" s="699"/>
      <c r="F12" s="180" t="s">
        <v>218</v>
      </c>
    </row>
    <row r="13" spans="1:8" ht="18" customHeight="1">
      <c r="A13" s="690"/>
      <c r="B13" s="692"/>
      <c r="C13" s="694"/>
      <c r="D13" s="704"/>
      <c r="E13" s="699"/>
      <c r="F13" s="179"/>
    </row>
    <row r="14" spans="1:8" ht="18" customHeight="1">
      <c r="A14" s="690"/>
      <c r="B14" s="692"/>
      <c r="C14" s="694"/>
      <c r="D14" s="704"/>
      <c r="E14" s="699"/>
      <c r="F14" s="182" t="s">
        <v>217</v>
      </c>
    </row>
    <row r="15" spans="1:8" ht="18" customHeight="1">
      <c r="A15" s="690" t="s">
        <v>216</v>
      </c>
      <c r="B15" s="692" t="s">
        <v>197</v>
      </c>
      <c r="C15" s="694" t="s">
        <v>196</v>
      </c>
      <c r="D15" s="704"/>
      <c r="E15" s="699"/>
      <c r="F15" s="180" t="s">
        <v>215</v>
      </c>
    </row>
    <row r="16" spans="1:8" ht="18" customHeight="1">
      <c r="A16" s="690"/>
      <c r="B16" s="692"/>
      <c r="C16" s="694"/>
      <c r="D16" s="704"/>
      <c r="E16" s="699"/>
      <c r="F16" s="179" t="s">
        <v>214</v>
      </c>
    </row>
    <row r="17" spans="1:6" ht="18" customHeight="1">
      <c r="A17" s="690"/>
      <c r="B17" s="692"/>
      <c r="C17" s="694"/>
      <c r="D17" s="704"/>
      <c r="E17" s="699"/>
      <c r="F17" s="182" t="s">
        <v>213</v>
      </c>
    </row>
    <row r="18" spans="1:6" ht="18" customHeight="1">
      <c r="A18" s="690" t="s">
        <v>212</v>
      </c>
      <c r="B18" s="692" t="s">
        <v>211</v>
      </c>
      <c r="C18" s="694"/>
      <c r="D18" s="696">
        <f>SUM(D3:D17)</f>
        <v>0</v>
      </c>
      <c r="E18" s="699"/>
      <c r="F18" s="180"/>
    </row>
    <row r="19" spans="1:6" ht="18" customHeight="1">
      <c r="A19" s="690"/>
      <c r="B19" s="692"/>
      <c r="C19" s="694"/>
      <c r="D19" s="697"/>
      <c r="E19" s="699"/>
      <c r="F19" s="179"/>
    </row>
    <row r="20" spans="1:6" ht="18" customHeight="1">
      <c r="A20" s="690"/>
      <c r="B20" s="692"/>
      <c r="C20" s="694"/>
      <c r="D20" s="697"/>
      <c r="E20" s="699"/>
      <c r="F20" s="182" t="s">
        <v>210</v>
      </c>
    </row>
    <row r="21" spans="1:6" ht="18" customHeight="1">
      <c r="A21" s="690" t="s">
        <v>209</v>
      </c>
      <c r="B21" s="692" t="s">
        <v>197</v>
      </c>
      <c r="C21" s="694" t="s">
        <v>196</v>
      </c>
      <c r="D21" s="704"/>
      <c r="E21" s="699"/>
      <c r="F21" s="180" t="s">
        <v>208</v>
      </c>
    </row>
    <row r="22" spans="1:6" ht="18" customHeight="1">
      <c r="A22" s="690"/>
      <c r="B22" s="692"/>
      <c r="C22" s="694"/>
      <c r="D22" s="704"/>
      <c r="E22" s="699"/>
      <c r="F22" s="179"/>
    </row>
    <row r="23" spans="1:6" ht="18" customHeight="1">
      <c r="A23" s="690"/>
      <c r="B23" s="692"/>
      <c r="C23" s="694"/>
      <c r="D23" s="704"/>
      <c r="E23" s="699"/>
      <c r="F23" s="182" t="s">
        <v>207</v>
      </c>
    </row>
    <row r="24" spans="1:6" ht="18" customHeight="1">
      <c r="A24" s="690" t="s">
        <v>206</v>
      </c>
      <c r="B24" s="692" t="s">
        <v>203</v>
      </c>
      <c r="C24" s="694"/>
      <c r="D24" s="696">
        <f>ROUNDUP(SUM(D18:D23),-3)</f>
        <v>0</v>
      </c>
      <c r="E24" s="699"/>
      <c r="F24" s="180"/>
    </row>
    <row r="25" spans="1:6" ht="18" customHeight="1">
      <c r="A25" s="690"/>
      <c r="B25" s="692"/>
      <c r="C25" s="694"/>
      <c r="D25" s="697"/>
      <c r="E25" s="699"/>
      <c r="F25" s="179"/>
    </row>
    <row r="26" spans="1:6" ht="18" customHeight="1">
      <c r="A26" s="690"/>
      <c r="B26" s="692"/>
      <c r="C26" s="694"/>
      <c r="D26" s="697"/>
      <c r="E26" s="699"/>
      <c r="F26" s="182" t="s">
        <v>205</v>
      </c>
    </row>
    <row r="27" spans="1:6" ht="18" customHeight="1">
      <c r="A27" s="690" t="s">
        <v>204</v>
      </c>
      <c r="B27" s="692" t="s">
        <v>203</v>
      </c>
      <c r="C27" s="694"/>
      <c r="D27" s="702"/>
      <c r="E27" s="703"/>
      <c r="F27" s="180"/>
    </row>
    <row r="28" spans="1:6" ht="18" customHeight="1">
      <c r="A28" s="690"/>
      <c r="B28" s="692"/>
      <c r="C28" s="694"/>
      <c r="D28" s="702"/>
      <c r="E28" s="703"/>
      <c r="F28" s="179" t="s">
        <v>202</v>
      </c>
    </row>
    <row r="29" spans="1:6" ht="18" customHeight="1">
      <c r="A29" s="690"/>
      <c r="B29" s="692"/>
      <c r="C29" s="694"/>
      <c r="D29" s="702"/>
      <c r="E29" s="703"/>
      <c r="F29" s="182" t="s">
        <v>201</v>
      </c>
    </row>
    <row r="30" spans="1:6" ht="18" customHeight="1">
      <c r="A30" s="690" t="s">
        <v>200</v>
      </c>
      <c r="B30" s="692"/>
      <c r="C30" s="694"/>
      <c r="D30" s="696">
        <f>SUM(D24:D29)</f>
        <v>0</v>
      </c>
      <c r="E30" s="699"/>
      <c r="F30" s="180"/>
    </row>
    <row r="31" spans="1:6" ht="18" customHeight="1">
      <c r="A31" s="690"/>
      <c r="B31" s="692"/>
      <c r="C31" s="694"/>
      <c r="D31" s="697"/>
      <c r="E31" s="699"/>
      <c r="F31" s="179"/>
    </row>
    <row r="32" spans="1:6" ht="18" customHeight="1">
      <c r="A32" s="690"/>
      <c r="B32" s="692"/>
      <c r="C32" s="694"/>
      <c r="D32" s="697"/>
      <c r="E32" s="699"/>
      <c r="F32" s="182" t="s">
        <v>199</v>
      </c>
    </row>
    <row r="33" spans="1:6" ht="18" customHeight="1">
      <c r="A33" s="690" t="s">
        <v>198</v>
      </c>
      <c r="B33" s="692" t="s">
        <v>197</v>
      </c>
      <c r="C33" s="694" t="s">
        <v>196</v>
      </c>
      <c r="D33" s="701">
        <f>D30*0.1</f>
        <v>0</v>
      </c>
      <c r="E33" s="699"/>
      <c r="F33" s="180"/>
    </row>
    <row r="34" spans="1:6" ht="18" customHeight="1">
      <c r="A34" s="690"/>
      <c r="B34" s="692"/>
      <c r="C34" s="694"/>
      <c r="D34" s="701"/>
      <c r="E34" s="699"/>
      <c r="F34" s="179"/>
    </row>
    <row r="35" spans="1:6" ht="18" customHeight="1">
      <c r="A35" s="690"/>
      <c r="B35" s="692"/>
      <c r="C35" s="694"/>
      <c r="D35" s="701"/>
      <c r="E35" s="699"/>
      <c r="F35" s="181" t="s">
        <v>321</v>
      </c>
    </row>
    <row r="36" spans="1:6" ht="18" customHeight="1">
      <c r="A36" s="690" t="s">
        <v>195</v>
      </c>
      <c r="B36" s="692"/>
      <c r="C36" s="694"/>
      <c r="D36" s="696">
        <f>SUM(D30:D35)</f>
        <v>0</v>
      </c>
      <c r="E36" s="699"/>
      <c r="F36" s="180"/>
    </row>
    <row r="37" spans="1:6" ht="18" customHeight="1">
      <c r="A37" s="690"/>
      <c r="B37" s="692"/>
      <c r="C37" s="694"/>
      <c r="D37" s="697"/>
      <c r="E37" s="699"/>
      <c r="F37" s="179"/>
    </row>
    <row r="38" spans="1:6" ht="18" customHeight="1" thickBot="1">
      <c r="A38" s="691"/>
      <c r="B38" s="693"/>
      <c r="C38" s="695"/>
      <c r="D38" s="698"/>
      <c r="E38" s="700"/>
      <c r="F38" s="178" t="s">
        <v>194</v>
      </c>
    </row>
  </sheetData>
  <sheetProtection algorithmName="SHA-512" hashValue="0koG99xTzVGEym4OttY0HrLfGiNpi/nuM6qTXooa4cFtIxt2VseSuLu2QBYi63G7UVqvaV3QPV/acu1arkRP3w==" saltValue="wu4btWSNYGZYoMvQST0DBg==" spinCount="100000" sheet="1" objects="1" scenarios="1"/>
  <mergeCells count="61">
    <mergeCell ref="D2:E2"/>
    <mergeCell ref="A3:A5"/>
    <mergeCell ref="B3:B5"/>
    <mergeCell ref="C3:C5"/>
    <mergeCell ref="D3:D5"/>
    <mergeCell ref="E3:E5"/>
    <mergeCell ref="A9:A11"/>
    <mergeCell ref="B9:B11"/>
    <mergeCell ref="C9:C11"/>
    <mergeCell ref="D9:D11"/>
    <mergeCell ref="E9:E11"/>
    <mergeCell ref="A6:A8"/>
    <mergeCell ref="B6:B8"/>
    <mergeCell ref="C6:C8"/>
    <mergeCell ref="D6:D8"/>
    <mergeCell ref="E6:E8"/>
    <mergeCell ref="A15:A17"/>
    <mergeCell ref="B15:B17"/>
    <mergeCell ref="C15:C17"/>
    <mergeCell ref="D15:D17"/>
    <mergeCell ref="E15:E17"/>
    <mergeCell ref="A12:A14"/>
    <mergeCell ref="B12:B14"/>
    <mergeCell ref="C12:C14"/>
    <mergeCell ref="D12:D14"/>
    <mergeCell ref="E12:E14"/>
    <mergeCell ref="A21:A23"/>
    <mergeCell ref="B21:B23"/>
    <mergeCell ref="C21:C23"/>
    <mergeCell ref="D21:D23"/>
    <mergeCell ref="E21:E23"/>
    <mergeCell ref="A18:A20"/>
    <mergeCell ref="B18:B20"/>
    <mergeCell ref="C18:C20"/>
    <mergeCell ref="D18:D20"/>
    <mergeCell ref="E18:E20"/>
    <mergeCell ref="A27:A29"/>
    <mergeCell ref="B27:B29"/>
    <mergeCell ref="C27:C29"/>
    <mergeCell ref="D27:D29"/>
    <mergeCell ref="E27:E29"/>
    <mergeCell ref="A24:A26"/>
    <mergeCell ref="B24:B26"/>
    <mergeCell ref="C24:C26"/>
    <mergeCell ref="D24:D26"/>
    <mergeCell ref="E24:E26"/>
    <mergeCell ref="A33:A35"/>
    <mergeCell ref="B33:B35"/>
    <mergeCell ref="C33:C35"/>
    <mergeCell ref="D33:D35"/>
    <mergeCell ref="E33:E35"/>
    <mergeCell ref="A30:A32"/>
    <mergeCell ref="B30:B32"/>
    <mergeCell ref="C30:C32"/>
    <mergeCell ref="D30:D32"/>
    <mergeCell ref="E30:E32"/>
    <mergeCell ref="A36:A38"/>
    <mergeCell ref="B36:B38"/>
    <mergeCell ref="C36:C38"/>
    <mergeCell ref="D36:D38"/>
    <mergeCell ref="E36:E38"/>
  </mergeCells>
  <phoneticPr fontId="3"/>
  <conditionalFormatting sqref="D3:D17">
    <cfRule type="cellIs" dxfId="94" priority="4" operator="equal">
      <formula>""</formula>
    </cfRule>
  </conditionalFormatting>
  <conditionalFormatting sqref="D21:D23">
    <cfRule type="cellIs" dxfId="93" priority="3" operator="equal">
      <formula>""</formula>
    </cfRule>
  </conditionalFormatting>
  <conditionalFormatting sqref="D27:D29">
    <cfRule type="cellIs" dxfId="92" priority="2" operator="equal">
      <formula>""</formula>
    </cfRule>
  </conditionalFormatting>
  <conditionalFormatting sqref="D3:D17 D21:D23 D27:D29">
    <cfRule type="cellIs" dxfId="91" priority="1" operator="equal">
      <formula>""</formula>
    </cfRule>
  </conditionalFormatting>
  <dataValidations xWindow="422" yWindow="595" count="1">
    <dataValidation type="custom" errorStyle="warning" allowBlank="1" showInputMessage="1" showErrorMessage="1" error="千円単位で入力してください" prompt="千円単位入力" sqref="D27:D29" xr:uid="{22F9111C-7E92-4F33-BA5D-47D1F3B4C964}">
      <formula1>MOD(D27,1000)=0</formula1>
    </dataValidation>
  </dataValidations>
  <pageMargins left="0.74803149606299213" right="0.74803149606299213" top="0.98425196850393704" bottom="0.98425196850393704" header="0.70866141732283472" footer="0.31496062992125984"/>
  <pageSetup paperSize="9" orientation="portrait" r:id="rId1"/>
  <headerFooter alignWithMargins="0">
    <oddHeader>&amp;R※検算を省略</oddHeader>
    <oddFooter>&amp;R&amp;8（紙申請用）排水設備申請入力フォーム_Ver2.0</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C3DE6-D81D-49E2-BE74-6C043007C504}">
  <sheetPr codeName="Sheet4">
    <tabColor theme="7" tint="0.59999389629810485"/>
  </sheetPr>
  <dimension ref="A1:X86"/>
  <sheetViews>
    <sheetView view="pageBreakPreview" zoomScaleNormal="100" zoomScaleSheetLayoutView="100" workbookViewId="0">
      <selection activeCell="P79" sqref="P79"/>
    </sheetView>
  </sheetViews>
  <sheetFormatPr defaultRowHeight="13.5"/>
  <cols>
    <col min="1" max="1" width="3.375" style="313" bestFit="1" customWidth="1"/>
    <col min="2" max="2" width="3.625" style="313" customWidth="1"/>
    <col min="3" max="3" width="10.125" style="314" customWidth="1"/>
    <col min="4" max="5" width="7.125" style="314" customWidth="1"/>
    <col min="6" max="6" width="10.125" style="314" customWidth="1"/>
    <col min="7" max="7" width="7.625" style="313" customWidth="1"/>
    <col min="8" max="9" width="7.625" style="335" customWidth="1"/>
    <col min="10" max="10" width="8.625" style="335" customWidth="1"/>
    <col min="11" max="11" width="4.25" style="314" customWidth="1"/>
    <col min="12" max="12" width="3.25" style="314" hidden="1" customWidth="1"/>
    <col min="13" max="13" width="6.75" style="314" hidden="1" customWidth="1"/>
    <col min="14" max="14" width="5.875" style="314" hidden="1" customWidth="1"/>
    <col min="15" max="16384" width="9" style="314"/>
  </cols>
  <sheetData>
    <row r="1" spans="1:24" ht="21" customHeight="1">
      <c r="B1" s="346" t="s">
        <v>365</v>
      </c>
      <c r="J1" s="347" t="s">
        <v>344</v>
      </c>
      <c r="O1" s="389" t="s">
        <v>191</v>
      </c>
    </row>
    <row r="2" spans="1:24" ht="17.25">
      <c r="B2" s="345" t="s">
        <v>334</v>
      </c>
      <c r="O2" s="384"/>
    </row>
    <row r="3" spans="1:24" ht="13.5" customHeight="1">
      <c r="B3" s="730" t="s">
        <v>328</v>
      </c>
      <c r="C3" s="444" t="s">
        <v>397</v>
      </c>
      <c r="D3" s="445" t="s">
        <v>329</v>
      </c>
      <c r="E3" s="446" t="s">
        <v>330</v>
      </c>
      <c r="F3" s="446" t="s">
        <v>331</v>
      </c>
      <c r="G3" s="707" t="s">
        <v>342</v>
      </c>
      <c r="H3" s="708"/>
      <c r="I3" s="708"/>
      <c r="J3" s="709"/>
      <c r="L3" s="433"/>
      <c r="M3" s="710" t="s">
        <v>331</v>
      </c>
      <c r="N3" s="712" t="s">
        <v>339</v>
      </c>
      <c r="O3" s="385" t="s">
        <v>378</v>
      </c>
    </row>
    <row r="4" spans="1:24" s="318" customFormat="1" ht="13.5" customHeight="1">
      <c r="A4" s="315"/>
      <c r="B4" s="731"/>
      <c r="C4" s="333" t="s">
        <v>398</v>
      </c>
      <c r="D4" s="333" t="s">
        <v>398</v>
      </c>
      <c r="E4" s="333" t="s">
        <v>399</v>
      </c>
      <c r="F4" s="333" t="s">
        <v>398</v>
      </c>
      <c r="G4" s="316" t="s">
        <v>400</v>
      </c>
      <c r="H4" s="447" t="s">
        <v>401</v>
      </c>
      <c r="I4" s="447" t="s">
        <v>402</v>
      </c>
      <c r="J4" s="316" t="s">
        <v>341</v>
      </c>
      <c r="L4" s="434"/>
      <c r="M4" s="711"/>
      <c r="N4" s="713"/>
    </row>
    <row r="5" spans="1:24" s="318" customFormat="1" ht="12.75" customHeight="1">
      <c r="A5" s="315"/>
      <c r="B5" s="743">
        <v>0</v>
      </c>
      <c r="C5" s="745"/>
      <c r="D5" s="330"/>
      <c r="E5" s="330"/>
      <c r="F5" s="457"/>
      <c r="G5" s="734"/>
      <c r="H5" s="439">
        <f>C5-F5</f>
        <v>0</v>
      </c>
      <c r="I5" s="741"/>
      <c r="J5" s="742"/>
      <c r="L5" s="338"/>
      <c r="M5" s="321"/>
      <c r="N5" s="329"/>
      <c r="O5" s="706" t="s">
        <v>390</v>
      </c>
      <c r="P5" s="706"/>
      <c r="Q5" s="706"/>
      <c r="R5" s="706"/>
      <c r="S5" s="706"/>
      <c r="T5" s="706"/>
      <c r="U5" s="706"/>
      <c r="V5" s="435"/>
    </row>
    <row r="6" spans="1:24" s="318" customFormat="1" ht="12.75" customHeight="1">
      <c r="A6" s="315"/>
      <c r="B6" s="744"/>
      <c r="C6" s="746"/>
      <c r="D6" s="721"/>
      <c r="E6" s="727"/>
      <c r="F6" s="458"/>
      <c r="G6" s="734"/>
      <c r="H6" s="437">
        <f>C5-F6</f>
        <v>0</v>
      </c>
      <c r="I6" s="741"/>
      <c r="J6" s="742"/>
      <c r="L6" s="319"/>
      <c r="M6" s="339"/>
      <c r="N6" s="342"/>
      <c r="O6" s="706"/>
      <c r="P6" s="706"/>
      <c r="Q6" s="706"/>
      <c r="R6" s="706"/>
      <c r="S6" s="706"/>
      <c r="T6" s="706"/>
      <c r="U6" s="706"/>
      <c r="V6" s="435"/>
    </row>
    <row r="7" spans="1:24" s="318" customFormat="1" ht="12" customHeight="1">
      <c r="A7" s="315"/>
      <c r="B7" s="722"/>
      <c r="C7" s="724"/>
      <c r="D7" s="721"/>
      <c r="E7" s="727"/>
      <c r="F7" s="719" t="str">
        <f>IF(B7="","",IF(M7=M8,M7,TEXT(M7,"0.000")&amp;"　　　"&amp;TEXT(M8,"0.000")))</f>
        <v/>
      </c>
      <c r="G7" s="714"/>
      <c r="H7" s="715" t="str">
        <f>IF(B7="","",IF(N7=N8,N7,TEXT(N7,"0.00")&amp;"　　　"&amp;TEXT(N8,"0.00")))</f>
        <v/>
      </c>
      <c r="I7" s="714"/>
      <c r="J7" s="714"/>
      <c r="L7" s="319" t="s">
        <v>333</v>
      </c>
      <c r="M7" s="340">
        <f>ROUND(D6*E6/100,4)+F6</f>
        <v>0</v>
      </c>
      <c r="N7" s="343">
        <f>C7-M7</f>
        <v>0</v>
      </c>
      <c r="O7" s="706" t="s">
        <v>391</v>
      </c>
      <c r="P7" s="706"/>
      <c r="Q7" s="706"/>
      <c r="R7" s="706"/>
      <c r="S7" s="706"/>
      <c r="T7" s="706"/>
      <c r="U7" s="706"/>
      <c r="V7" s="436"/>
    </row>
    <row r="8" spans="1:24" s="318" customFormat="1" ht="12" customHeight="1">
      <c r="A8" s="315"/>
      <c r="B8" s="728"/>
      <c r="C8" s="724"/>
      <c r="D8" s="721"/>
      <c r="E8" s="727"/>
      <c r="F8" s="720"/>
      <c r="G8" s="714"/>
      <c r="H8" s="716"/>
      <c r="I8" s="714"/>
      <c r="J8" s="714"/>
      <c r="L8" s="337" t="s">
        <v>332</v>
      </c>
      <c r="M8" s="341">
        <f>IF(G7="",M7,M7+G7)</f>
        <v>0</v>
      </c>
      <c r="N8" s="344">
        <f>C7-M8</f>
        <v>0</v>
      </c>
      <c r="O8" s="706"/>
      <c r="P8" s="706"/>
      <c r="Q8" s="706"/>
      <c r="R8" s="706"/>
      <c r="S8" s="706"/>
      <c r="T8" s="706"/>
      <c r="U8" s="706"/>
      <c r="V8" s="436"/>
    </row>
    <row r="9" spans="1:24" s="318" customFormat="1" ht="12" customHeight="1">
      <c r="A9" s="315"/>
      <c r="B9" s="722"/>
      <c r="C9" s="724"/>
      <c r="D9" s="721"/>
      <c r="E9" s="727"/>
      <c r="F9" s="719" t="str">
        <f>IF(B9="","",IF(M9=M10,M9,TEXT(M9,"0.000")&amp;"　　　"&amp;TEXT(M10,"0.000")))</f>
        <v/>
      </c>
      <c r="G9" s="714"/>
      <c r="H9" s="715" t="str">
        <f>IF(B9="","",IF(N9=N10,N9,TEXT(N9,"0.00")&amp;"　　　"&amp;TEXT(N10,"0.00")))</f>
        <v/>
      </c>
      <c r="I9" s="714"/>
      <c r="J9" s="714"/>
      <c r="L9" s="337" t="s">
        <v>333</v>
      </c>
      <c r="M9" s="340">
        <f>ROUND(D8*E8/100,4)+M8</f>
        <v>0</v>
      </c>
      <c r="N9" s="343">
        <f>C9-M9</f>
        <v>0</v>
      </c>
      <c r="O9" s="706" t="s">
        <v>387</v>
      </c>
      <c r="P9" s="706"/>
      <c r="Q9" s="706"/>
      <c r="R9" s="706"/>
      <c r="S9" s="706"/>
      <c r="T9" s="706"/>
      <c r="U9" s="706"/>
      <c r="V9" s="436"/>
    </row>
    <row r="10" spans="1:24" s="318" customFormat="1" ht="14.25" customHeight="1">
      <c r="A10" s="315"/>
      <c r="B10" s="728"/>
      <c r="C10" s="724"/>
      <c r="D10" s="721"/>
      <c r="E10" s="727"/>
      <c r="F10" s="720"/>
      <c r="G10" s="714"/>
      <c r="H10" s="716"/>
      <c r="I10" s="714"/>
      <c r="J10" s="714"/>
      <c r="L10" s="337" t="s">
        <v>332</v>
      </c>
      <c r="M10" s="341">
        <f>IF(G9="",M9,M9+G9)</f>
        <v>0</v>
      </c>
      <c r="N10" s="344">
        <f>C9-M10</f>
        <v>0</v>
      </c>
      <c r="O10" s="706"/>
      <c r="P10" s="706"/>
      <c r="Q10" s="706"/>
      <c r="R10" s="706"/>
      <c r="S10" s="706"/>
      <c r="T10" s="706"/>
      <c r="U10" s="706"/>
      <c r="V10" s="436"/>
    </row>
    <row r="11" spans="1:24" s="318" customFormat="1" ht="12" customHeight="1">
      <c r="A11" s="315"/>
      <c r="B11" s="722"/>
      <c r="C11" s="724"/>
      <c r="D11" s="721"/>
      <c r="E11" s="727"/>
      <c r="F11" s="719" t="str">
        <f>IF(B11="","",IF(M11=M12,M11,TEXT(M11,"0.000")&amp;"　　　"&amp;TEXT(M12,"0.000")))</f>
        <v/>
      </c>
      <c r="G11" s="714"/>
      <c r="H11" s="715" t="str">
        <f>IF(B11="","",IF(N11=N12,N11,TEXT(N11,"0.00")&amp;"　　　"&amp;TEXT(N12,"0.00")))</f>
        <v/>
      </c>
      <c r="I11" s="714"/>
      <c r="J11" s="714"/>
      <c r="L11" s="337" t="s">
        <v>333</v>
      </c>
      <c r="M11" s="340">
        <f>ROUND(D10*E10/100,4)+M10</f>
        <v>0</v>
      </c>
      <c r="N11" s="343">
        <f>C11-M11</f>
        <v>0</v>
      </c>
      <c r="O11" s="706" t="s">
        <v>388</v>
      </c>
      <c r="P11" s="706"/>
      <c r="Q11" s="706"/>
      <c r="R11" s="706"/>
      <c r="S11" s="706"/>
      <c r="T11" s="706"/>
      <c r="U11" s="706"/>
    </row>
    <row r="12" spans="1:24" s="318" customFormat="1" ht="12" customHeight="1">
      <c r="A12" s="315"/>
      <c r="B12" s="728"/>
      <c r="C12" s="724"/>
      <c r="D12" s="721"/>
      <c r="E12" s="727"/>
      <c r="F12" s="720"/>
      <c r="G12" s="714"/>
      <c r="H12" s="716"/>
      <c r="I12" s="714"/>
      <c r="J12" s="714"/>
      <c r="L12" s="337" t="s">
        <v>332</v>
      </c>
      <c r="M12" s="341">
        <f>IF(G11="",M11,M11+G11)</f>
        <v>0</v>
      </c>
      <c r="N12" s="344">
        <f>C11-M12</f>
        <v>0</v>
      </c>
      <c r="O12" s="706"/>
      <c r="P12" s="706"/>
      <c r="Q12" s="706"/>
      <c r="R12" s="706"/>
      <c r="S12" s="706"/>
      <c r="T12" s="706"/>
      <c r="U12" s="706"/>
    </row>
    <row r="13" spans="1:24" s="318" customFormat="1" ht="12">
      <c r="A13" s="315"/>
      <c r="B13" s="722"/>
      <c r="C13" s="724"/>
      <c r="D13" s="721"/>
      <c r="E13" s="727"/>
      <c r="F13" s="719" t="str">
        <f>IF(B13="","",IF(M13=M14,M13,TEXT(M13,"0.000")&amp;"　　　"&amp;TEXT(M14,"0.000")))</f>
        <v/>
      </c>
      <c r="G13" s="714"/>
      <c r="H13" s="715" t="str">
        <f>IF(B13="","",IF(N13=N14,N13,TEXT(N13,"0.00")&amp;"　　　"&amp;TEXT(N14,"0.00")))</f>
        <v/>
      </c>
      <c r="I13" s="714"/>
      <c r="J13" s="714"/>
      <c r="L13" s="337" t="s">
        <v>333</v>
      </c>
      <c r="M13" s="340">
        <f>ROUND(D12*E12/100,4)+M12</f>
        <v>0</v>
      </c>
      <c r="N13" s="343">
        <f>C13-M13</f>
        <v>0</v>
      </c>
      <c r="O13" s="706" t="s">
        <v>389</v>
      </c>
      <c r="P13" s="706"/>
      <c r="Q13" s="706"/>
      <c r="R13" s="706"/>
      <c r="S13" s="706"/>
      <c r="T13" s="706"/>
      <c r="U13" s="706"/>
    </row>
    <row r="14" spans="1:24" s="318" customFormat="1" ht="12">
      <c r="A14" s="315"/>
      <c r="B14" s="728"/>
      <c r="C14" s="724"/>
      <c r="D14" s="721"/>
      <c r="E14" s="727"/>
      <c r="F14" s="720"/>
      <c r="G14" s="714"/>
      <c r="H14" s="716"/>
      <c r="I14" s="714"/>
      <c r="J14" s="714"/>
      <c r="L14" s="337" t="s">
        <v>332</v>
      </c>
      <c r="M14" s="341">
        <f>IF(G13="",M13,M13+G13)</f>
        <v>0</v>
      </c>
      <c r="N14" s="344">
        <f>C13-M14</f>
        <v>0</v>
      </c>
      <c r="O14" s="706"/>
      <c r="P14" s="706"/>
      <c r="Q14" s="706"/>
      <c r="R14" s="706"/>
      <c r="S14" s="706"/>
      <c r="T14" s="706"/>
      <c r="U14" s="706"/>
    </row>
    <row r="15" spans="1:24" s="318" customFormat="1" ht="12" customHeight="1">
      <c r="A15" s="315"/>
      <c r="B15" s="722"/>
      <c r="C15" s="724"/>
      <c r="D15" s="721"/>
      <c r="E15" s="727"/>
      <c r="F15" s="719" t="str">
        <f>IF(B15="","",IF(M15=M16,M15,TEXT(M15,"0.000")&amp;"　　　"&amp;TEXT(M16,"0.000")))</f>
        <v/>
      </c>
      <c r="G15" s="714"/>
      <c r="H15" s="715" t="str">
        <f>IF(B15="","",IF(N15=N16,N15,TEXT(N15,"0.00")&amp;"　　　"&amp;TEXT(N16,"0.00")))</f>
        <v/>
      </c>
      <c r="I15" s="714"/>
      <c r="J15" s="714"/>
      <c r="L15" s="337" t="s">
        <v>333</v>
      </c>
      <c r="M15" s="340">
        <f>ROUND(D14*E14/100,4)+M14</f>
        <v>0</v>
      </c>
      <c r="N15" s="343">
        <f>C15-M15</f>
        <v>0</v>
      </c>
      <c r="O15" s="706" t="s">
        <v>403</v>
      </c>
      <c r="P15" s="706"/>
      <c r="Q15" s="706"/>
      <c r="R15" s="706"/>
      <c r="S15" s="706"/>
      <c r="T15" s="706"/>
      <c r="U15" s="706"/>
      <c r="V15" s="706"/>
      <c r="W15" s="706"/>
      <c r="X15" s="706"/>
    </row>
    <row r="16" spans="1:24" s="318" customFormat="1" ht="12" customHeight="1">
      <c r="A16" s="315"/>
      <c r="B16" s="728"/>
      <c r="C16" s="724"/>
      <c r="D16" s="721"/>
      <c r="E16" s="727"/>
      <c r="F16" s="720"/>
      <c r="G16" s="714"/>
      <c r="H16" s="716"/>
      <c r="I16" s="714"/>
      <c r="J16" s="714"/>
      <c r="L16" s="337" t="s">
        <v>332</v>
      </c>
      <c r="M16" s="341">
        <f>IF(G15="",M15,M15+G15)</f>
        <v>0</v>
      </c>
      <c r="N16" s="344">
        <f>C15-M16</f>
        <v>0</v>
      </c>
      <c r="O16" s="706"/>
      <c r="P16" s="706"/>
      <c r="Q16" s="706"/>
      <c r="R16" s="706"/>
      <c r="S16" s="706"/>
      <c r="T16" s="706"/>
      <c r="U16" s="706"/>
      <c r="V16" s="706"/>
      <c r="W16" s="706"/>
      <c r="X16" s="706"/>
    </row>
    <row r="17" spans="1:21" s="318" customFormat="1" ht="12">
      <c r="A17" s="315"/>
      <c r="B17" s="722"/>
      <c r="C17" s="724"/>
      <c r="D17" s="721"/>
      <c r="E17" s="727"/>
      <c r="F17" s="719" t="str">
        <f>IF(B17="","",IF(M17=M18,M17,TEXT(M17,"0.000")&amp;"　　　"&amp;TEXT(M18,"0.000")))</f>
        <v/>
      </c>
      <c r="G17" s="714"/>
      <c r="H17" s="715" t="str">
        <f>IF(B17="","",IF(N17=N18,N17,TEXT(N17,"0.00")&amp;"　　　"&amp;TEXT(N18,"0.00")))</f>
        <v/>
      </c>
      <c r="I17" s="714"/>
      <c r="J17" s="714"/>
      <c r="L17" s="337" t="s">
        <v>333</v>
      </c>
      <c r="M17" s="340">
        <f>ROUND(D16*E16/100,4)+M16</f>
        <v>0</v>
      </c>
      <c r="N17" s="343">
        <f>C17-M17</f>
        <v>0</v>
      </c>
      <c r="O17" s="706" t="s">
        <v>392</v>
      </c>
      <c r="P17" s="706"/>
      <c r="Q17" s="706"/>
      <c r="R17" s="706"/>
      <c r="S17" s="706"/>
      <c r="T17" s="706"/>
      <c r="U17" s="706"/>
    </row>
    <row r="18" spans="1:21" s="318" customFormat="1" ht="12">
      <c r="A18" s="315"/>
      <c r="B18" s="728"/>
      <c r="C18" s="724"/>
      <c r="D18" s="721"/>
      <c r="E18" s="727"/>
      <c r="F18" s="720"/>
      <c r="G18" s="714"/>
      <c r="H18" s="716"/>
      <c r="I18" s="714"/>
      <c r="J18" s="714"/>
      <c r="L18" s="337" t="s">
        <v>332</v>
      </c>
      <c r="M18" s="341">
        <f>IF(G17="",M17,M17+G17)</f>
        <v>0</v>
      </c>
      <c r="N18" s="344">
        <f>C17-M18</f>
        <v>0</v>
      </c>
      <c r="O18" s="706"/>
      <c r="P18" s="706"/>
      <c r="Q18" s="706"/>
      <c r="R18" s="706"/>
      <c r="S18" s="706"/>
      <c r="T18" s="706"/>
      <c r="U18" s="706"/>
    </row>
    <row r="19" spans="1:21" s="318" customFormat="1" ht="12">
      <c r="A19" s="315"/>
      <c r="B19" s="722"/>
      <c r="C19" s="724"/>
      <c r="D19" s="721"/>
      <c r="E19" s="727"/>
      <c r="F19" s="719" t="str">
        <f>IF(B19="","",IF(M19=M20,M19,TEXT(M19,"0.000")&amp;"　　　"&amp;TEXT(M20,"0.000")))</f>
        <v/>
      </c>
      <c r="G19" s="714"/>
      <c r="H19" s="715" t="str">
        <f>IF(B19="","",IF(N19=N20,N19,TEXT(N19,"0.00")&amp;"　　　"&amp;TEXT(N20,"0.00")))</f>
        <v/>
      </c>
      <c r="I19" s="714"/>
      <c r="J19" s="714"/>
      <c r="L19" s="337" t="s">
        <v>333</v>
      </c>
      <c r="M19" s="340">
        <f>ROUND(D18*E18/100,4)+M18</f>
        <v>0</v>
      </c>
      <c r="N19" s="343">
        <f>C19-M19</f>
        <v>0</v>
      </c>
    </row>
    <row r="20" spans="1:21" s="318" customFormat="1" ht="12">
      <c r="A20" s="315"/>
      <c r="B20" s="728"/>
      <c r="C20" s="724"/>
      <c r="D20" s="721"/>
      <c r="E20" s="727"/>
      <c r="F20" s="720"/>
      <c r="G20" s="714"/>
      <c r="H20" s="716"/>
      <c r="I20" s="714"/>
      <c r="J20" s="714"/>
      <c r="L20" s="337" t="s">
        <v>332</v>
      </c>
      <c r="M20" s="341">
        <f>IF(G19="",M19,M19+G19)</f>
        <v>0</v>
      </c>
      <c r="N20" s="344">
        <f>C19-M20</f>
        <v>0</v>
      </c>
    </row>
    <row r="21" spans="1:21" s="318" customFormat="1" ht="12">
      <c r="A21" s="315"/>
      <c r="B21" s="722"/>
      <c r="C21" s="724"/>
      <c r="D21" s="721"/>
      <c r="E21" s="727"/>
      <c r="F21" s="719" t="str">
        <f>IF(B21="","",IF(M21=M22,M21,TEXT(M21,"0.000")&amp;"　　　"&amp;TEXT(M22,"0.000")))</f>
        <v/>
      </c>
      <c r="G21" s="714"/>
      <c r="H21" s="715" t="str">
        <f>IF(B21="","",IF(N21=N22,N21,TEXT(N21,"0.00")&amp;"　　　"&amp;TEXT(N22,"0.00")))</f>
        <v/>
      </c>
      <c r="I21" s="714"/>
      <c r="J21" s="714"/>
      <c r="L21" s="337" t="s">
        <v>333</v>
      </c>
      <c r="M21" s="340">
        <f>ROUND(D20*E20/100,4)+M20</f>
        <v>0</v>
      </c>
      <c r="N21" s="343">
        <f>C21-M21</f>
        <v>0</v>
      </c>
    </row>
    <row r="22" spans="1:21" s="318" customFormat="1" ht="12">
      <c r="A22" s="315"/>
      <c r="B22" s="728"/>
      <c r="C22" s="724"/>
      <c r="D22" s="721"/>
      <c r="E22" s="727"/>
      <c r="F22" s="720"/>
      <c r="G22" s="714"/>
      <c r="H22" s="716"/>
      <c r="I22" s="714"/>
      <c r="J22" s="714"/>
      <c r="L22" s="337" t="s">
        <v>332</v>
      </c>
      <c r="M22" s="341">
        <f>IF(G21="",M21,M21+G21)</f>
        <v>0</v>
      </c>
      <c r="N22" s="344">
        <f>C21-M22</f>
        <v>0</v>
      </c>
    </row>
    <row r="23" spans="1:21" s="318" customFormat="1" ht="12">
      <c r="A23" s="315"/>
      <c r="B23" s="722"/>
      <c r="C23" s="724"/>
      <c r="D23" s="721"/>
      <c r="E23" s="727"/>
      <c r="F23" s="719" t="str">
        <f>IF(B23="","",IF(M23=M24,M23,TEXT(M23,"0.000")&amp;"　　　"&amp;TEXT(M24,"0.000")))</f>
        <v/>
      </c>
      <c r="G23" s="714"/>
      <c r="H23" s="715" t="str">
        <f>IF(B23="","",IF(N23=N24,N23,TEXT(N23,"0.00")&amp;"　　　"&amp;TEXT(N24,"0.00")))</f>
        <v/>
      </c>
      <c r="I23" s="714"/>
      <c r="J23" s="714"/>
      <c r="L23" s="337" t="s">
        <v>333</v>
      </c>
      <c r="M23" s="340">
        <f>ROUND(D22*E22/100,4)+M22</f>
        <v>0</v>
      </c>
      <c r="N23" s="343">
        <f>C23-M23</f>
        <v>0</v>
      </c>
    </row>
    <row r="24" spans="1:21" s="318" customFormat="1" ht="12">
      <c r="A24" s="315"/>
      <c r="B24" s="728"/>
      <c r="C24" s="724"/>
      <c r="D24" s="721"/>
      <c r="E24" s="727"/>
      <c r="F24" s="720"/>
      <c r="G24" s="714"/>
      <c r="H24" s="716"/>
      <c r="I24" s="714"/>
      <c r="J24" s="714"/>
      <c r="L24" s="337" t="s">
        <v>332</v>
      </c>
      <c r="M24" s="341">
        <f>IF(G23="",M23,M23+G23)</f>
        <v>0</v>
      </c>
      <c r="N24" s="344">
        <f>C23-M24</f>
        <v>0</v>
      </c>
    </row>
    <row r="25" spans="1:21" s="318" customFormat="1" ht="12">
      <c r="A25" s="315"/>
      <c r="B25" s="722"/>
      <c r="C25" s="724"/>
      <c r="D25" s="721"/>
      <c r="E25" s="727"/>
      <c r="F25" s="719" t="str">
        <f>IF(B25="","",IF(M25=M26,M25,TEXT(M25,"0.000")&amp;"　　　"&amp;TEXT(M26,"0.000")))</f>
        <v/>
      </c>
      <c r="G25" s="714"/>
      <c r="H25" s="715" t="str">
        <f>IF(B25="","",IF(N25=N26,N25,TEXT(N25,"0.00")&amp;"　　　"&amp;TEXT(N26,"0.00")))</f>
        <v/>
      </c>
      <c r="I25" s="714"/>
      <c r="J25" s="714"/>
      <c r="L25" s="337" t="s">
        <v>333</v>
      </c>
      <c r="M25" s="340">
        <f>ROUND(D24*E24/100,4)+M24</f>
        <v>0</v>
      </c>
      <c r="N25" s="343">
        <f>C25-M25</f>
        <v>0</v>
      </c>
    </row>
    <row r="26" spans="1:21" s="318" customFormat="1" ht="12">
      <c r="A26" s="315"/>
      <c r="B26" s="728"/>
      <c r="C26" s="724"/>
      <c r="D26" s="721"/>
      <c r="E26" s="727"/>
      <c r="F26" s="720"/>
      <c r="G26" s="714"/>
      <c r="H26" s="716"/>
      <c r="I26" s="714"/>
      <c r="J26" s="714"/>
      <c r="L26" s="337" t="s">
        <v>332</v>
      </c>
      <c r="M26" s="341">
        <f>IF(G25="",M25,M25+G25)</f>
        <v>0</v>
      </c>
      <c r="N26" s="344">
        <f>C25-M26</f>
        <v>0</v>
      </c>
    </row>
    <row r="27" spans="1:21" s="318" customFormat="1" ht="12">
      <c r="A27" s="315"/>
      <c r="B27" s="722"/>
      <c r="C27" s="724"/>
      <c r="D27" s="721"/>
      <c r="E27" s="727"/>
      <c r="F27" s="719" t="str">
        <f>IF(B27="","",IF(M27=M28,M27,TEXT(M27,"0.000")&amp;"　　　"&amp;TEXT(M28,"0.000")))</f>
        <v/>
      </c>
      <c r="G27" s="714"/>
      <c r="H27" s="715" t="str">
        <f>IF(B27="","",IF(N27=N28,N27,TEXT(N27,"0.00")&amp;"　　　"&amp;TEXT(N28,"0.00")))</f>
        <v/>
      </c>
      <c r="I27" s="714"/>
      <c r="J27" s="714"/>
      <c r="L27" s="337" t="s">
        <v>333</v>
      </c>
      <c r="M27" s="340">
        <f>ROUND(D26*E26/100,4)+M26</f>
        <v>0</v>
      </c>
      <c r="N27" s="343">
        <f>C27-M27</f>
        <v>0</v>
      </c>
    </row>
    <row r="28" spans="1:21" s="318" customFormat="1" ht="12">
      <c r="A28" s="315"/>
      <c r="B28" s="728"/>
      <c r="C28" s="724"/>
      <c r="D28" s="721"/>
      <c r="E28" s="727"/>
      <c r="F28" s="720"/>
      <c r="G28" s="714"/>
      <c r="H28" s="716"/>
      <c r="I28" s="714"/>
      <c r="J28" s="714"/>
      <c r="L28" s="337" t="s">
        <v>332</v>
      </c>
      <c r="M28" s="341">
        <f>IF(G27="",M27,M27+G27)</f>
        <v>0</v>
      </c>
      <c r="N28" s="344">
        <f>C27-M28</f>
        <v>0</v>
      </c>
    </row>
    <row r="29" spans="1:21" s="318" customFormat="1" ht="12">
      <c r="A29" s="315"/>
      <c r="B29" s="722"/>
      <c r="C29" s="724"/>
      <c r="D29" s="721"/>
      <c r="E29" s="727"/>
      <c r="F29" s="719" t="str">
        <f>IF(B29="","",IF(M29=M30,M29,TEXT(M29,"0.000")&amp;"　　　"&amp;TEXT(M30,"0.000")))</f>
        <v/>
      </c>
      <c r="G29" s="714"/>
      <c r="H29" s="715" t="str">
        <f>IF(B29="","",IF(N29=N30,N29,TEXT(N29,"0.00")&amp;"　　　"&amp;TEXT(N30,"0.00")))</f>
        <v/>
      </c>
      <c r="I29" s="714"/>
      <c r="J29" s="714"/>
      <c r="L29" s="337" t="s">
        <v>333</v>
      </c>
      <c r="M29" s="340">
        <f>ROUND(D28*E28/100,4)+M28</f>
        <v>0</v>
      </c>
      <c r="N29" s="343">
        <f>C29-M29</f>
        <v>0</v>
      </c>
    </row>
    <row r="30" spans="1:21" s="318" customFormat="1" ht="12">
      <c r="A30" s="315"/>
      <c r="B30" s="728"/>
      <c r="C30" s="724"/>
      <c r="D30" s="721"/>
      <c r="E30" s="727"/>
      <c r="F30" s="720"/>
      <c r="G30" s="714"/>
      <c r="H30" s="716"/>
      <c r="I30" s="714"/>
      <c r="J30" s="714"/>
      <c r="L30" s="337" t="s">
        <v>332</v>
      </c>
      <c r="M30" s="341">
        <f>IF(G29="",M29,M29+G29)</f>
        <v>0</v>
      </c>
      <c r="N30" s="344">
        <f>C29-M30</f>
        <v>0</v>
      </c>
    </row>
    <row r="31" spans="1:21" s="318" customFormat="1" ht="12">
      <c r="A31" s="315"/>
      <c r="B31" s="722"/>
      <c r="C31" s="724"/>
      <c r="D31" s="721"/>
      <c r="E31" s="727"/>
      <c r="F31" s="719" t="str">
        <f t="shared" ref="F31" si="0">IF(B31="","",IF(M31=M32,M31,TEXT(M31,"0.000")&amp;"　　　"&amp;TEXT(M32,"0.000")))</f>
        <v/>
      </c>
      <c r="G31" s="714"/>
      <c r="H31" s="715" t="str">
        <f t="shared" ref="H31" si="1">IF(B31="","",IF(N31=N32,N31,TEXT(N31,"0.00")&amp;"　　　"&amp;TEXT(N32,"0.00")))</f>
        <v/>
      </c>
      <c r="I31" s="714"/>
      <c r="J31" s="714"/>
      <c r="L31" s="337" t="s">
        <v>333</v>
      </c>
      <c r="M31" s="340">
        <f>ROUND(D30*E30/100,4)+M30</f>
        <v>0</v>
      </c>
      <c r="N31" s="343">
        <f>C31-M31</f>
        <v>0</v>
      </c>
    </row>
    <row r="32" spans="1:21" s="318" customFormat="1" ht="12">
      <c r="A32" s="315"/>
      <c r="B32" s="728"/>
      <c r="C32" s="724"/>
      <c r="D32" s="721"/>
      <c r="E32" s="727"/>
      <c r="F32" s="720"/>
      <c r="G32" s="714"/>
      <c r="H32" s="716"/>
      <c r="I32" s="714"/>
      <c r="J32" s="714"/>
      <c r="L32" s="337" t="s">
        <v>332</v>
      </c>
      <c r="M32" s="341">
        <f>IF(G31="",M31,M31+G31)</f>
        <v>0</v>
      </c>
      <c r="N32" s="344">
        <f>C31-M32</f>
        <v>0</v>
      </c>
    </row>
    <row r="33" spans="1:14" s="318" customFormat="1" ht="12">
      <c r="A33" s="315"/>
      <c r="B33" s="722"/>
      <c r="C33" s="724"/>
      <c r="D33" s="721"/>
      <c r="E33" s="729"/>
      <c r="F33" s="725" t="str">
        <f t="shared" ref="F33" si="2">IF(B33="","",IF(M33=M34,M33,TEXT(M33,"0.000")&amp;"　　　"&amp;TEXT(M34,"0.000")))</f>
        <v/>
      </c>
      <c r="G33" s="714"/>
      <c r="H33" s="715" t="str">
        <f t="shared" ref="H33" si="3">IF(B33="","",IF(N33=N34,N33,TEXT(N33,"0.00")&amp;"　　　"&amp;TEXT(N34,"0.00")))</f>
        <v/>
      </c>
      <c r="I33" s="714"/>
      <c r="J33" s="714"/>
      <c r="L33" s="337" t="s">
        <v>333</v>
      </c>
      <c r="M33" s="340">
        <f>ROUND(D32*E32/100,4)+M32</f>
        <v>0</v>
      </c>
      <c r="N33" s="343">
        <f>C33-M33</f>
        <v>0</v>
      </c>
    </row>
    <row r="34" spans="1:14" s="318" customFormat="1" ht="12">
      <c r="A34" s="315"/>
      <c r="B34" s="723"/>
      <c r="C34" s="724"/>
      <c r="F34" s="726"/>
      <c r="G34" s="714"/>
      <c r="H34" s="716"/>
      <c r="I34" s="714"/>
      <c r="J34" s="714"/>
      <c r="L34" s="337" t="s">
        <v>332</v>
      </c>
      <c r="M34" s="341">
        <f>IF(G33="",M33,M33+G33)</f>
        <v>0</v>
      </c>
      <c r="N34" s="344">
        <f>C33-M34</f>
        <v>0</v>
      </c>
    </row>
    <row r="35" spans="1:14" s="318" customFormat="1" ht="12">
      <c r="A35" s="315"/>
      <c r="B35" s="320"/>
      <c r="C35" s="322"/>
      <c r="H35" s="336"/>
      <c r="I35" s="336"/>
      <c r="J35" s="336"/>
      <c r="L35" s="321"/>
    </row>
    <row r="36" spans="1:14">
      <c r="B36" s="345" t="s">
        <v>335</v>
      </c>
    </row>
    <row r="37" spans="1:14" ht="13.5" customHeight="1">
      <c r="B37" s="730" t="s">
        <v>328</v>
      </c>
      <c r="C37" s="444" t="s">
        <v>397</v>
      </c>
      <c r="D37" s="445" t="s">
        <v>329</v>
      </c>
      <c r="E37" s="446" t="s">
        <v>330</v>
      </c>
      <c r="F37" s="446" t="s">
        <v>331</v>
      </c>
      <c r="G37" s="707" t="s">
        <v>342</v>
      </c>
      <c r="H37" s="708"/>
      <c r="I37" s="708"/>
      <c r="J37" s="709"/>
      <c r="L37" s="331"/>
      <c r="M37" s="710" t="s">
        <v>331</v>
      </c>
      <c r="N37" s="712" t="s">
        <v>339</v>
      </c>
    </row>
    <row r="38" spans="1:14" s="318" customFormat="1" ht="13.5" customHeight="1">
      <c r="A38" s="315"/>
      <c r="B38" s="731"/>
      <c r="C38" s="333" t="s">
        <v>398</v>
      </c>
      <c r="D38" s="333" t="s">
        <v>398</v>
      </c>
      <c r="E38" s="333" t="s">
        <v>399</v>
      </c>
      <c r="F38" s="333" t="s">
        <v>398</v>
      </c>
      <c r="G38" s="316" t="s">
        <v>400</v>
      </c>
      <c r="H38" s="447" t="s">
        <v>401</v>
      </c>
      <c r="I38" s="447" t="s">
        <v>402</v>
      </c>
      <c r="J38" s="316" t="s">
        <v>341</v>
      </c>
      <c r="L38" s="332"/>
      <c r="M38" s="711"/>
      <c r="N38" s="713"/>
    </row>
    <row r="39" spans="1:14" s="318" customFormat="1" ht="12.75" customHeight="1">
      <c r="A39" s="315"/>
      <c r="B39" s="722"/>
      <c r="C39" s="732">
        <f>LOOKUP(B39,B5:B34,C5:C34)</f>
        <v>0</v>
      </c>
      <c r="D39" s="330"/>
      <c r="E39" s="330"/>
      <c r="F39" s="457"/>
      <c r="G39" s="734"/>
      <c r="H39" s="439">
        <f>C39-F39</f>
        <v>0</v>
      </c>
      <c r="I39" s="735" t="str">
        <f>IF(B39="","",LOOKUP(B39,$B$5:$B$34,$I$5:$I$34))</f>
        <v/>
      </c>
      <c r="J39" s="717" t="str">
        <f>IF(B39="","",LOOKUP(B39,$B$5:$B$34,$J$5:$J$34))</f>
        <v/>
      </c>
      <c r="L39" s="338"/>
      <c r="N39" s="329"/>
    </row>
    <row r="40" spans="1:14" s="318" customFormat="1" ht="12.75" customHeight="1">
      <c r="A40" s="315"/>
      <c r="B40" s="728"/>
      <c r="C40" s="733"/>
      <c r="D40" s="737"/>
      <c r="E40" s="739"/>
      <c r="F40" s="458"/>
      <c r="G40" s="734"/>
      <c r="H40" s="437">
        <f>C39-F40</f>
        <v>0</v>
      </c>
      <c r="I40" s="736"/>
      <c r="J40" s="718"/>
      <c r="L40" s="319"/>
      <c r="M40" s="339"/>
      <c r="N40" s="342"/>
    </row>
    <row r="41" spans="1:14" s="318" customFormat="1" ht="12">
      <c r="A41" s="315"/>
      <c r="B41" s="722"/>
      <c r="C41" s="724"/>
      <c r="D41" s="738"/>
      <c r="E41" s="740"/>
      <c r="F41" s="719" t="str">
        <f>IF(B41="","",IF(M41=M42,M41,TEXT(M41,"0.000")&amp;"　　　"&amp;TEXT(M42,"0.000")))</f>
        <v/>
      </c>
      <c r="G41" s="714"/>
      <c r="H41" s="715" t="str">
        <f>IF(B41="","",IF(N41=N42,N41,TEXT(N41,"0.00")&amp;"　　　"&amp;TEXT(N42,"0.00")))</f>
        <v/>
      </c>
      <c r="I41" s="714"/>
      <c r="J41" s="714"/>
      <c r="L41" s="319" t="s">
        <v>333</v>
      </c>
      <c r="M41" s="340">
        <f>ROUND(D40*E40/100,4)+F40</f>
        <v>0</v>
      </c>
      <c r="N41" s="343">
        <f>C41-M41</f>
        <v>0</v>
      </c>
    </row>
    <row r="42" spans="1:14" s="318" customFormat="1" ht="12">
      <c r="A42" s="315"/>
      <c r="B42" s="728"/>
      <c r="C42" s="724"/>
      <c r="D42" s="737"/>
      <c r="E42" s="739"/>
      <c r="F42" s="720"/>
      <c r="G42" s="714"/>
      <c r="H42" s="716"/>
      <c r="I42" s="714"/>
      <c r="J42" s="714"/>
      <c r="L42" s="337" t="s">
        <v>332</v>
      </c>
      <c r="M42" s="341">
        <f>IF(G41="",M41,M41+G41)</f>
        <v>0</v>
      </c>
      <c r="N42" s="344">
        <f>C41-M42</f>
        <v>0</v>
      </c>
    </row>
    <row r="43" spans="1:14" s="318" customFormat="1" ht="12" customHeight="1">
      <c r="A43" s="315"/>
      <c r="B43" s="722"/>
      <c r="C43" s="724"/>
      <c r="D43" s="738"/>
      <c r="E43" s="740"/>
      <c r="F43" s="719" t="str">
        <f>IF(B43="","",IF(M43=M44,M43,TEXT(M43,"0.000")&amp;"　　　"&amp;TEXT(M44,"0.000")))</f>
        <v/>
      </c>
      <c r="G43" s="714"/>
      <c r="H43" s="715" t="str">
        <f>IF(B43="","",IF(N43=N44,N43,TEXT(N43,"0.00")&amp;"　　　"&amp;TEXT(N44,"0.00")))</f>
        <v/>
      </c>
      <c r="I43" s="714"/>
      <c r="J43" s="714"/>
      <c r="L43" s="337" t="s">
        <v>333</v>
      </c>
      <c r="M43" s="340">
        <f>ROUND(D42*E42/100,4)+M42</f>
        <v>0</v>
      </c>
      <c r="N43" s="343">
        <f>C43-M43</f>
        <v>0</v>
      </c>
    </row>
    <row r="44" spans="1:14" s="318" customFormat="1" ht="14.25" customHeight="1">
      <c r="A44" s="315"/>
      <c r="B44" s="728"/>
      <c r="C44" s="724"/>
      <c r="D44" s="721"/>
      <c r="E44" s="727"/>
      <c r="F44" s="720"/>
      <c r="G44" s="714"/>
      <c r="H44" s="716"/>
      <c r="I44" s="714"/>
      <c r="J44" s="714"/>
      <c r="L44" s="337" t="s">
        <v>332</v>
      </c>
      <c r="M44" s="341">
        <f>IF(G43="",M43,M43+G43)</f>
        <v>0</v>
      </c>
      <c r="N44" s="344">
        <f>C43-M44</f>
        <v>0</v>
      </c>
    </row>
    <row r="45" spans="1:14" s="318" customFormat="1" ht="12" customHeight="1">
      <c r="A45" s="315"/>
      <c r="B45" s="722"/>
      <c r="C45" s="724"/>
      <c r="D45" s="721"/>
      <c r="E45" s="727"/>
      <c r="F45" s="719" t="str">
        <f>IF(B45="","",IF(M45=M46,M45,TEXT(M45,"0.000")&amp;"　　　"&amp;TEXT(M46,"0.000")))</f>
        <v/>
      </c>
      <c r="G45" s="714"/>
      <c r="H45" s="715" t="str">
        <f>IF(B45="","",IF(N45=N46,N45,TEXT(N45,"0.00")&amp;"　　　"&amp;TEXT(N46,"0.00")))</f>
        <v/>
      </c>
      <c r="I45" s="714"/>
      <c r="J45" s="714"/>
      <c r="L45" s="337" t="s">
        <v>333</v>
      </c>
      <c r="M45" s="340">
        <f>ROUND(D44*E44/100,4)+M44</f>
        <v>0</v>
      </c>
      <c r="N45" s="343">
        <f>C45-M45</f>
        <v>0</v>
      </c>
    </row>
    <row r="46" spans="1:14" s="318" customFormat="1" ht="12">
      <c r="A46" s="315"/>
      <c r="B46" s="728"/>
      <c r="C46" s="724"/>
      <c r="D46" s="721"/>
      <c r="E46" s="727"/>
      <c r="F46" s="720"/>
      <c r="G46" s="714"/>
      <c r="H46" s="716"/>
      <c r="I46" s="714"/>
      <c r="J46" s="714"/>
      <c r="L46" s="337" t="s">
        <v>332</v>
      </c>
      <c r="M46" s="341">
        <f>IF(G45="",M45,M45+G45)</f>
        <v>0</v>
      </c>
      <c r="N46" s="344">
        <f>C45-M46</f>
        <v>0</v>
      </c>
    </row>
    <row r="47" spans="1:14" s="318" customFormat="1" ht="12">
      <c r="A47" s="315"/>
      <c r="B47" s="722"/>
      <c r="C47" s="724"/>
      <c r="D47" s="721"/>
      <c r="E47" s="727"/>
      <c r="F47" s="719" t="str">
        <f>IF(B47="","",IF(M47=M48,M47,TEXT(M47,"0.000")&amp;"　　　"&amp;TEXT(M48,"0.000")))</f>
        <v/>
      </c>
      <c r="G47" s="714"/>
      <c r="H47" s="715" t="str">
        <f>IF(B47="","",IF(N47=N48,N47,TEXT(N47,"0.00")&amp;"　　　"&amp;TEXT(N48,"0.00")))</f>
        <v/>
      </c>
      <c r="I47" s="714"/>
      <c r="J47" s="714"/>
      <c r="L47" s="337" t="s">
        <v>333</v>
      </c>
      <c r="M47" s="340">
        <f>ROUND(D46*E46/100,4)+M46</f>
        <v>0</v>
      </c>
      <c r="N47" s="343">
        <f>C47-M47</f>
        <v>0</v>
      </c>
    </row>
    <row r="48" spans="1:14" s="318" customFormat="1" ht="12">
      <c r="A48" s="315"/>
      <c r="B48" s="728"/>
      <c r="C48" s="724"/>
      <c r="D48" s="721"/>
      <c r="E48" s="727"/>
      <c r="F48" s="720"/>
      <c r="G48" s="714"/>
      <c r="H48" s="716"/>
      <c r="I48" s="714"/>
      <c r="J48" s="714"/>
      <c r="L48" s="337" t="s">
        <v>332</v>
      </c>
      <c r="M48" s="341">
        <f>IF(G47="",M47,M47+G47)</f>
        <v>0</v>
      </c>
      <c r="N48" s="344">
        <f>C47-M48</f>
        <v>0</v>
      </c>
    </row>
    <row r="49" spans="1:14" s="318" customFormat="1" ht="12">
      <c r="A49" s="315"/>
      <c r="B49" s="722"/>
      <c r="C49" s="724"/>
      <c r="D49" s="721"/>
      <c r="E49" s="727"/>
      <c r="F49" s="719" t="str">
        <f>IF(B49="","",IF(M49=M50,M49,TEXT(M49,"0.000")&amp;"　　　"&amp;TEXT(M50,"0.000")))</f>
        <v/>
      </c>
      <c r="G49" s="714"/>
      <c r="H49" s="715" t="str">
        <f>IF(B49="","",IF(N49=N50,N49,TEXT(N49,"0.00")&amp;"　　　"&amp;TEXT(N50,"0.00")))</f>
        <v/>
      </c>
      <c r="I49" s="714"/>
      <c r="J49" s="714"/>
      <c r="L49" s="337" t="s">
        <v>333</v>
      </c>
      <c r="M49" s="340">
        <f>ROUND(D48*E48/100,4)+M48</f>
        <v>0</v>
      </c>
      <c r="N49" s="343">
        <f>C49-M49</f>
        <v>0</v>
      </c>
    </row>
    <row r="50" spans="1:14" s="318" customFormat="1" ht="12">
      <c r="A50" s="315"/>
      <c r="B50" s="728"/>
      <c r="C50" s="724"/>
      <c r="D50" s="721"/>
      <c r="E50" s="727"/>
      <c r="F50" s="720"/>
      <c r="G50" s="714"/>
      <c r="H50" s="716"/>
      <c r="I50" s="714"/>
      <c r="J50" s="714"/>
      <c r="L50" s="337" t="s">
        <v>332</v>
      </c>
      <c r="M50" s="341">
        <f>IF(G49="",M49,M49+G49)</f>
        <v>0</v>
      </c>
      <c r="N50" s="344">
        <f>C49-M50</f>
        <v>0</v>
      </c>
    </row>
    <row r="51" spans="1:14" s="318" customFormat="1" ht="12">
      <c r="A51" s="315"/>
      <c r="B51" s="722"/>
      <c r="C51" s="724"/>
      <c r="D51" s="721"/>
      <c r="E51" s="729"/>
      <c r="F51" s="725" t="str">
        <f>IF(B51="","",IF(M51=M52,M51,TEXT(M51,"0.000")&amp;"　　　"&amp;TEXT(M52,"0.000")))</f>
        <v/>
      </c>
      <c r="G51" s="714"/>
      <c r="H51" s="715" t="str">
        <f>IF(B51="","",IF(N51=N52,N51,TEXT(N51,"0.00")&amp;"　　　"&amp;TEXT(N52,"0.00")))</f>
        <v/>
      </c>
      <c r="I51" s="714"/>
      <c r="J51" s="714"/>
      <c r="L51" s="337" t="s">
        <v>333</v>
      </c>
      <c r="M51" s="340">
        <f>ROUND(D50*E50/100,4)+M50</f>
        <v>0</v>
      </c>
      <c r="N51" s="343">
        <f>C51-M51</f>
        <v>0</v>
      </c>
    </row>
    <row r="52" spans="1:14" s="318" customFormat="1" ht="12" customHeight="1">
      <c r="A52" s="315"/>
      <c r="B52" s="728"/>
      <c r="C52" s="724"/>
      <c r="D52" s="721"/>
      <c r="E52" s="727"/>
      <c r="F52" s="726"/>
      <c r="G52" s="714"/>
      <c r="H52" s="716"/>
      <c r="I52" s="714"/>
      <c r="J52" s="714"/>
      <c r="L52" s="337" t="s">
        <v>332</v>
      </c>
      <c r="M52" s="341">
        <f>IF(G51="",M51,M51+G51)</f>
        <v>0</v>
      </c>
      <c r="N52" s="344">
        <f>C51-M52</f>
        <v>0</v>
      </c>
    </row>
    <row r="53" spans="1:14" s="318" customFormat="1" ht="12" customHeight="1">
      <c r="A53" s="315"/>
      <c r="B53" s="722"/>
      <c r="C53" s="724"/>
      <c r="D53" s="721"/>
      <c r="E53" s="729"/>
      <c r="F53" s="725" t="str">
        <f t="shared" ref="F53" si="4">IF(B53="","",IF(M53=M54,M53,TEXT(M53,"0.000")&amp;"　　　"&amp;TEXT(M54,"0.000")))</f>
        <v/>
      </c>
      <c r="G53" s="714"/>
      <c r="H53" s="715" t="str">
        <f t="shared" ref="H53" si="5">IF(B53="","",IF(N53=N54,N53,TEXT(N53,"0.00")&amp;"　　　"&amp;TEXT(N54,"0.00")))</f>
        <v/>
      </c>
      <c r="I53" s="714"/>
      <c r="J53" s="714"/>
      <c r="L53" s="337" t="s">
        <v>333</v>
      </c>
      <c r="M53" s="340">
        <f t="shared" ref="M53" si="6">ROUND(D52*E52/100,4)+M52</f>
        <v>0</v>
      </c>
      <c r="N53" s="343">
        <f t="shared" ref="N53" si="7">C53-M53</f>
        <v>0</v>
      </c>
    </row>
    <row r="54" spans="1:14" s="318" customFormat="1" ht="12" customHeight="1">
      <c r="A54" s="315"/>
      <c r="B54" s="728"/>
      <c r="C54" s="724"/>
      <c r="D54" s="721"/>
      <c r="E54" s="727"/>
      <c r="F54" s="726"/>
      <c r="G54" s="714"/>
      <c r="H54" s="716"/>
      <c r="I54" s="714"/>
      <c r="J54" s="714"/>
      <c r="L54" s="337" t="s">
        <v>332</v>
      </c>
      <c r="M54" s="341">
        <f t="shared" ref="M54" si="8">IF(G53="",M53,M53+G53)</f>
        <v>0</v>
      </c>
      <c r="N54" s="344">
        <f t="shared" ref="N54" si="9">C53-M54</f>
        <v>0</v>
      </c>
    </row>
    <row r="55" spans="1:14" s="318" customFormat="1" ht="12" customHeight="1">
      <c r="A55" s="315"/>
      <c r="B55" s="722"/>
      <c r="C55" s="724"/>
      <c r="D55" s="721"/>
      <c r="E55" s="729"/>
      <c r="F55" s="725" t="str">
        <f>IF(B55="","",IF(M55=M56,M55,TEXT(M55,"0.000")&amp;"　　　"&amp;TEXT(M56,"0.000")))</f>
        <v/>
      </c>
      <c r="G55" s="714"/>
      <c r="H55" s="715" t="str">
        <f t="shared" ref="H55" si="10">IF(B55="","",IF(N55=N56,N55,TEXT(N55,"0.00")&amp;"　　　"&amp;TEXT(N56,"0.00")))</f>
        <v/>
      </c>
      <c r="I55" s="714"/>
      <c r="J55" s="714"/>
      <c r="L55" s="337" t="s">
        <v>333</v>
      </c>
      <c r="M55" s="340">
        <f t="shared" ref="M55" si="11">ROUND(D54*E54/100,4)+M54</f>
        <v>0</v>
      </c>
      <c r="N55" s="343">
        <f t="shared" ref="N55" si="12">C55-M55</f>
        <v>0</v>
      </c>
    </row>
    <row r="56" spans="1:14" s="318" customFormat="1" ht="12" customHeight="1">
      <c r="A56" s="315"/>
      <c r="B56" s="728"/>
      <c r="C56" s="724"/>
      <c r="D56" s="721"/>
      <c r="E56" s="727"/>
      <c r="F56" s="726"/>
      <c r="G56" s="714"/>
      <c r="H56" s="716"/>
      <c r="I56" s="714"/>
      <c r="J56" s="714"/>
      <c r="L56" s="337" t="s">
        <v>332</v>
      </c>
      <c r="M56" s="341">
        <f t="shared" ref="M56" si="13">IF(G55="",M55,M55+G55)</f>
        <v>0</v>
      </c>
      <c r="N56" s="344">
        <f t="shared" ref="N56" si="14">C55-M56</f>
        <v>0</v>
      </c>
    </row>
    <row r="57" spans="1:14" s="318" customFormat="1" ht="12" customHeight="1">
      <c r="A57" s="315"/>
      <c r="B57" s="722"/>
      <c r="C57" s="724"/>
      <c r="D57" s="721"/>
      <c r="E57" s="729"/>
      <c r="F57" s="725" t="str">
        <f t="shared" ref="F57" si="15">IF(B57="","",IF(M57=M58,M57,TEXT(M57,"0.000")&amp;"　　　"&amp;TEXT(M58,"0.000")))</f>
        <v/>
      </c>
      <c r="G57" s="714"/>
      <c r="H57" s="715" t="str">
        <f t="shared" ref="H57" si="16">IF(B57="","",IF(N57=N58,N57,TEXT(N57,"0.00")&amp;"　　　"&amp;TEXT(N58,"0.00")))</f>
        <v/>
      </c>
      <c r="I57" s="714"/>
      <c r="J57" s="714"/>
      <c r="L57" s="337" t="s">
        <v>333</v>
      </c>
      <c r="M57" s="340">
        <f t="shared" ref="M57" si="17">ROUND(D56*E56/100,4)+M56</f>
        <v>0</v>
      </c>
      <c r="N57" s="343">
        <f t="shared" ref="N57" si="18">C57-M57</f>
        <v>0</v>
      </c>
    </row>
    <row r="58" spans="1:14" s="318" customFormat="1" ht="12" customHeight="1">
      <c r="A58" s="315"/>
      <c r="B58" s="728"/>
      <c r="C58" s="724"/>
      <c r="D58" s="721"/>
      <c r="E58" s="727"/>
      <c r="F58" s="726"/>
      <c r="G58" s="714"/>
      <c r="H58" s="716"/>
      <c r="I58" s="714"/>
      <c r="J58" s="714"/>
      <c r="L58" s="337" t="s">
        <v>332</v>
      </c>
      <c r="M58" s="341">
        <f t="shared" ref="M58" si="19">IF(G57="",M57,M57+G57)</f>
        <v>0</v>
      </c>
      <c r="N58" s="344">
        <f t="shared" ref="N58" si="20">C57-M58</f>
        <v>0</v>
      </c>
    </row>
    <row r="59" spans="1:14" s="318" customFormat="1" ht="12" customHeight="1">
      <c r="A59" s="315"/>
      <c r="B59" s="722"/>
      <c r="C59" s="724"/>
      <c r="D59" s="721"/>
      <c r="E59" s="729"/>
      <c r="F59" s="725" t="str">
        <f t="shared" ref="F59" si="21">IF(B59="","",IF(M59=M60,M59,TEXT(M59,"0.000")&amp;"　　　"&amp;TEXT(M60,"0.000")))</f>
        <v/>
      </c>
      <c r="G59" s="714"/>
      <c r="H59" s="715" t="str">
        <f t="shared" ref="H59" si="22">IF(B59="","",IF(N59=N60,N59,TEXT(N59,"0.00")&amp;"　　　"&amp;TEXT(N60,"0.00")))</f>
        <v/>
      </c>
      <c r="I59" s="714"/>
      <c r="J59" s="714"/>
      <c r="L59" s="337" t="s">
        <v>333</v>
      </c>
      <c r="M59" s="340">
        <f t="shared" ref="M59" si="23">ROUND(D58*E58/100,4)+M58</f>
        <v>0</v>
      </c>
      <c r="N59" s="343">
        <f t="shared" ref="N59" si="24">C59-M59</f>
        <v>0</v>
      </c>
    </row>
    <row r="60" spans="1:14" s="318" customFormat="1" ht="12" customHeight="1">
      <c r="A60" s="315"/>
      <c r="B60" s="728"/>
      <c r="C60" s="724"/>
      <c r="D60" s="721"/>
      <c r="E60" s="727"/>
      <c r="F60" s="726"/>
      <c r="G60" s="714"/>
      <c r="H60" s="716"/>
      <c r="I60" s="714"/>
      <c r="J60" s="714"/>
      <c r="L60" s="337" t="s">
        <v>332</v>
      </c>
      <c r="M60" s="341">
        <f t="shared" ref="M60" si="25">IF(G59="",M59,M59+G59)</f>
        <v>0</v>
      </c>
      <c r="N60" s="344">
        <f t="shared" ref="N60" si="26">C59-M60</f>
        <v>0</v>
      </c>
    </row>
    <row r="61" spans="1:14" s="318" customFormat="1" ht="12" customHeight="1">
      <c r="A61" s="315"/>
      <c r="B61" s="722"/>
      <c r="C61" s="724"/>
      <c r="D61" s="721"/>
      <c r="E61" s="729"/>
      <c r="F61" s="725" t="str">
        <f t="shared" ref="F61" si="27">IF(B61="","",IF(M61=M62,M61,TEXT(M61,"0.000")&amp;"　　　"&amp;TEXT(M62,"0.000")))</f>
        <v/>
      </c>
      <c r="G61" s="714"/>
      <c r="H61" s="715" t="str">
        <f t="shared" ref="H61" si="28">IF(B61="","",IF(N61=N62,N61,TEXT(N61,"0.00")&amp;"　　　"&amp;TEXT(N62,"0.00")))</f>
        <v/>
      </c>
      <c r="I61" s="714"/>
      <c r="J61" s="714"/>
      <c r="L61" s="337" t="s">
        <v>333</v>
      </c>
      <c r="M61" s="340">
        <f t="shared" ref="M61" si="29">ROUND(D60*E60/100,4)+M60</f>
        <v>0</v>
      </c>
      <c r="N61" s="343">
        <f t="shared" ref="N61" si="30">C61-M61</f>
        <v>0</v>
      </c>
    </row>
    <row r="62" spans="1:14" s="318" customFormat="1" ht="12" customHeight="1">
      <c r="A62" s="315"/>
      <c r="B62" s="728"/>
      <c r="C62" s="724"/>
      <c r="D62" s="721"/>
      <c r="E62" s="727"/>
      <c r="F62" s="726"/>
      <c r="G62" s="714"/>
      <c r="H62" s="716"/>
      <c r="I62" s="714"/>
      <c r="J62" s="714"/>
      <c r="L62" s="337" t="s">
        <v>332</v>
      </c>
      <c r="M62" s="341">
        <f t="shared" ref="M62" si="31">IF(G61="",M61,M61+G61)</f>
        <v>0</v>
      </c>
      <c r="N62" s="344">
        <f t="shared" ref="N62" si="32">C61-M62</f>
        <v>0</v>
      </c>
    </row>
    <row r="63" spans="1:14" s="318" customFormat="1" ht="12" customHeight="1">
      <c r="A63" s="315"/>
      <c r="B63" s="722"/>
      <c r="C63" s="724"/>
      <c r="D63" s="721"/>
      <c r="E63" s="729"/>
      <c r="F63" s="725" t="str">
        <f t="shared" ref="F63" si="33">IF(B63="","",IF(M63=M64,M63,TEXT(M63,"0.000")&amp;"　　　"&amp;TEXT(M64,"0.000")))</f>
        <v/>
      </c>
      <c r="G63" s="714"/>
      <c r="H63" s="715" t="str">
        <f t="shared" ref="H63" si="34">IF(B63="","",IF(N63=N64,N63,TEXT(N63,"0.00")&amp;"　　　"&amp;TEXT(N64,"0.00")))</f>
        <v/>
      </c>
      <c r="I63" s="714"/>
      <c r="J63" s="714"/>
      <c r="L63" s="337" t="s">
        <v>333</v>
      </c>
      <c r="M63" s="340">
        <f t="shared" ref="M63" si="35">ROUND(D62*E62/100,4)+M62</f>
        <v>0</v>
      </c>
      <c r="N63" s="343">
        <f t="shared" ref="N63" si="36">C63-M63</f>
        <v>0</v>
      </c>
    </row>
    <row r="64" spans="1:14" s="318" customFormat="1" ht="12" customHeight="1">
      <c r="A64" s="315"/>
      <c r="B64" s="728"/>
      <c r="C64" s="724"/>
      <c r="D64" s="721"/>
      <c r="E64" s="727"/>
      <c r="F64" s="726"/>
      <c r="G64" s="714"/>
      <c r="H64" s="716"/>
      <c r="I64" s="714"/>
      <c r="J64" s="714"/>
      <c r="L64" s="337" t="s">
        <v>332</v>
      </c>
      <c r="M64" s="341">
        <f t="shared" ref="M64" si="37">IF(G63="",M63,M63+G63)</f>
        <v>0</v>
      </c>
      <c r="N64" s="344">
        <f t="shared" ref="N64" si="38">C63-M64</f>
        <v>0</v>
      </c>
    </row>
    <row r="65" spans="1:14" s="318" customFormat="1" ht="12" customHeight="1">
      <c r="A65" s="315"/>
      <c r="B65" s="722"/>
      <c r="C65" s="724"/>
      <c r="D65" s="721"/>
      <c r="E65" s="729"/>
      <c r="F65" s="725" t="str">
        <f t="shared" ref="F65" si="39">IF(B65="","",IF(M65=M66,M65,TEXT(M65,"0.000")&amp;"　　　"&amp;TEXT(M66,"0.000")))</f>
        <v/>
      </c>
      <c r="G65" s="714"/>
      <c r="H65" s="715" t="str">
        <f t="shared" ref="H65" si="40">IF(B65="","",IF(N65=N66,N65,TEXT(N65,"0.00")&amp;"　　　"&amp;TEXT(N66,"0.00")))</f>
        <v/>
      </c>
      <c r="I65" s="714"/>
      <c r="J65" s="714"/>
      <c r="L65" s="337" t="s">
        <v>333</v>
      </c>
      <c r="M65" s="340">
        <f t="shared" ref="M65" si="41">ROUND(D64*E64/100,4)+M64</f>
        <v>0</v>
      </c>
      <c r="N65" s="343">
        <f t="shared" ref="N65" si="42">C65-M65</f>
        <v>0</v>
      </c>
    </row>
    <row r="66" spans="1:14" s="318" customFormat="1" ht="12" customHeight="1">
      <c r="A66" s="315"/>
      <c r="B66" s="723"/>
      <c r="C66" s="724"/>
      <c r="D66" s="721"/>
      <c r="E66" s="727"/>
      <c r="F66" s="726"/>
      <c r="G66" s="714"/>
      <c r="H66" s="716"/>
      <c r="I66" s="714"/>
      <c r="J66" s="714"/>
      <c r="L66" s="337" t="s">
        <v>332</v>
      </c>
      <c r="M66" s="341">
        <f t="shared" ref="M66" si="43">IF(G65="",M65,M65+G65)</f>
        <v>0</v>
      </c>
      <c r="N66" s="344">
        <f t="shared" ref="N66" si="44">C65-M66</f>
        <v>0</v>
      </c>
    </row>
    <row r="67" spans="1:14" s="318" customFormat="1" ht="12" customHeight="1">
      <c r="A67" s="315"/>
      <c r="B67" s="722"/>
      <c r="C67" s="724"/>
      <c r="D67" s="721"/>
      <c r="E67" s="729"/>
      <c r="F67" s="725" t="str">
        <f t="shared" ref="F67" si="45">IF(B67="","",IF(M67=M68,M67,TEXT(M67,"0.000")&amp;"　　　"&amp;TEXT(M68,"0.000")))</f>
        <v/>
      </c>
      <c r="G67" s="714"/>
      <c r="H67" s="715" t="str">
        <f t="shared" ref="H67" si="46">IF(B67="","",IF(N67=N68,N67,TEXT(N67,"0.00")&amp;"　　　"&amp;TEXT(N68,"0.00")))</f>
        <v/>
      </c>
      <c r="I67" s="714"/>
      <c r="J67" s="714"/>
      <c r="L67" s="337" t="s">
        <v>333</v>
      </c>
      <c r="M67" s="340">
        <f t="shared" ref="M67" si="47">ROUND(D66*E66/100,4)+M66</f>
        <v>0</v>
      </c>
      <c r="N67" s="343">
        <f t="shared" ref="N67" si="48">C67-M67</f>
        <v>0</v>
      </c>
    </row>
    <row r="68" spans="1:14" s="318" customFormat="1" ht="12" customHeight="1">
      <c r="A68" s="315"/>
      <c r="B68" s="723"/>
      <c r="C68" s="724"/>
      <c r="D68" s="314"/>
      <c r="E68" s="314"/>
      <c r="F68" s="726"/>
      <c r="G68" s="714"/>
      <c r="H68" s="716"/>
      <c r="I68" s="714"/>
      <c r="J68" s="714"/>
      <c r="L68" s="337" t="s">
        <v>332</v>
      </c>
      <c r="M68" s="341">
        <f t="shared" ref="M68" si="49">IF(G67="",M67,M67+G67)</f>
        <v>0</v>
      </c>
      <c r="N68" s="344">
        <f t="shared" ref="N68" si="50">C67-M68</f>
        <v>0</v>
      </c>
    </row>
    <row r="70" spans="1:14">
      <c r="B70" s="345" t="s">
        <v>336</v>
      </c>
    </row>
    <row r="71" spans="1:14" ht="13.5" customHeight="1">
      <c r="B71" s="730" t="s">
        <v>328</v>
      </c>
      <c r="C71" s="444" t="s">
        <v>397</v>
      </c>
      <c r="D71" s="445" t="s">
        <v>329</v>
      </c>
      <c r="E71" s="446" t="s">
        <v>330</v>
      </c>
      <c r="F71" s="446" t="s">
        <v>331</v>
      </c>
      <c r="G71" s="707" t="s">
        <v>342</v>
      </c>
      <c r="H71" s="708"/>
      <c r="I71" s="708"/>
      <c r="J71" s="709"/>
      <c r="L71" s="331"/>
      <c r="M71" s="710" t="s">
        <v>331</v>
      </c>
      <c r="N71" s="712" t="s">
        <v>339</v>
      </c>
    </row>
    <row r="72" spans="1:14" s="318" customFormat="1" ht="13.5" customHeight="1">
      <c r="A72" s="315"/>
      <c r="B72" s="731"/>
      <c r="C72" s="333" t="s">
        <v>398</v>
      </c>
      <c r="D72" s="333" t="s">
        <v>398</v>
      </c>
      <c r="E72" s="333" t="s">
        <v>399</v>
      </c>
      <c r="F72" s="333" t="s">
        <v>398</v>
      </c>
      <c r="G72" s="316" t="s">
        <v>400</v>
      </c>
      <c r="H72" s="447" t="s">
        <v>401</v>
      </c>
      <c r="I72" s="447" t="s">
        <v>402</v>
      </c>
      <c r="J72" s="316" t="s">
        <v>341</v>
      </c>
      <c r="L72" s="332"/>
      <c r="M72" s="711"/>
      <c r="N72" s="713"/>
    </row>
    <row r="73" spans="1:14" s="318" customFormat="1" ht="12.75" customHeight="1">
      <c r="A73" s="315"/>
      <c r="B73" s="722"/>
      <c r="C73" s="732">
        <f>LOOKUP(B73,B5:B34,C5:C34)</f>
        <v>0</v>
      </c>
      <c r="D73" s="330"/>
      <c r="E73" s="330"/>
      <c r="F73" s="457"/>
      <c r="G73" s="734"/>
      <c r="H73" s="439">
        <f>C73-F73</f>
        <v>0</v>
      </c>
      <c r="I73" s="735" t="str">
        <f>IF(B73="","",LOOKUP(B73,$B$5:$B$34,$I$5:$I$34))</f>
        <v/>
      </c>
      <c r="J73" s="717" t="str">
        <f>IF(B73="","",LOOKUP(B73,$B$5:$B$34,$J$5:$J$34))</f>
        <v/>
      </c>
      <c r="L73" s="338"/>
      <c r="N73" s="329"/>
    </row>
    <row r="74" spans="1:14" s="318" customFormat="1" ht="12.75" customHeight="1">
      <c r="A74" s="315"/>
      <c r="B74" s="728"/>
      <c r="C74" s="733"/>
      <c r="D74" s="737"/>
      <c r="E74" s="739"/>
      <c r="F74" s="458"/>
      <c r="G74" s="734"/>
      <c r="H74" s="437">
        <f>C73-F74</f>
        <v>0</v>
      </c>
      <c r="I74" s="736"/>
      <c r="J74" s="718"/>
      <c r="L74" s="319"/>
      <c r="M74" s="339"/>
      <c r="N74" s="342"/>
    </row>
    <row r="75" spans="1:14" s="318" customFormat="1" ht="12">
      <c r="A75" s="315"/>
      <c r="B75" s="722"/>
      <c r="C75" s="724"/>
      <c r="D75" s="738"/>
      <c r="E75" s="740"/>
      <c r="F75" s="719" t="str">
        <f>IF(B75="","",IF(M75=M76,M75,TEXT(M75,"0.000")&amp;"　　　"&amp;TEXT(M76,"0.000")))</f>
        <v/>
      </c>
      <c r="G75" s="714"/>
      <c r="H75" s="715" t="str">
        <f>IF(B75="","",IF(N75=N76,N75,TEXT(N75,"0.00")&amp;"　　　"&amp;TEXT(N76,"0.00")))</f>
        <v/>
      </c>
      <c r="I75" s="714"/>
      <c r="J75" s="714"/>
      <c r="L75" s="319" t="s">
        <v>333</v>
      </c>
      <c r="M75" s="340">
        <f>ROUND(D74*E74/100,4)+F74</f>
        <v>0</v>
      </c>
      <c r="N75" s="343">
        <f>C75-M75</f>
        <v>0</v>
      </c>
    </row>
    <row r="76" spans="1:14" s="318" customFormat="1" ht="12">
      <c r="A76" s="315"/>
      <c r="B76" s="728"/>
      <c r="C76" s="724"/>
      <c r="D76" s="737"/>
      <c r="E76" s="739"/>
      <c r="F76" s="720"/>
      <c r="G76" s="714"/>
      <c r="H76" s="716"/>
      <c r="I76" s="714"/>
      <c r="J76" s="714"/>
      <c r="L76" s="337" t="s">
        <v>332</v>
      </c>
      <c r="M76" s="341">
        <f>IF(G75="",M75,M75+G75)</f>
        <v>0</v>
      </c>
      <c r="N76" s="344">
        <f>C75-M76</f>
        <v>0</v>
      </c>
    </row>
    <row r="77" spans="1:14" s="318" customFormat="1" ht="12" customHeight="1">
      <c r="A77" s="315"/>
      <c r="B77" s="722"/>
      <c r="C77" s="724"/>
      <c r="D77" s="738"/>
      <c r="E77" s="740"/>
      <c r="F77" s="719" t="str">
        <f>IF(B77="","",IF(M77=M78,M77,TEXT(M77,"0.000")&amp;"　　　"&amp;TEXT(M78,"0.000")))</f>
        <v/>
      </c>
      <c r="G77" s="714"/>
      <c r="H77" s="715" t="str">
        <f>IF(B77="","",IF(N77=N78,N77,TEXT(N77,"0.00")&amp;"　　　"&amp;TEXT(N78,"0.00")))</f>
        <v/>
      </c>
      <c r="I77" s="714"/>
      <c r="J77" s="714"/>
      <c r="L77" s="337" t="s">
        <v>333</v>
      </c>
      <c r="M77" s="340">
        <f>ROUND(D76*E76/100,4)+M76</f>
        <v>0</v>
      </c>
      <c r="N77" s="343">
        <f>C77-M77</f>
        <v>0</v>
      </c>
    </row>
    <row r="78" spans="1:14" s="318" customFormat="1" ht="14.25" customHeight="1">
      <c r="A78" s="315"/>
      <c r="B78" s="728"/>
      <c r="C78" s="724"/>
      <c r="D78" s="721"/>
      <c r="E78" s="727"/>
      <c r="F78" s="720"/>
      <c r="G78" s="714"/>
      <c r="H78" s="716"/>
      <c r="I78" s="714"/>
      <c r="J78" s="714"/>
      <c r="L78" s="337" t="s">
        <v>332</v>
      </c>
      <c r="M78" s="341">
        <f>IF(G77="",M77,M77+G77)</f>
        <v>0</v>
      </c>
      <c r="N78" s="344">
        <f>C77-M78</f>
        <v>0</v>
      </c>
    </row>
    <row r="79" spans="1:14" s="318" customFormat="1" ht="12" customHeight="1">
      <c r="A79" s="315"/>
      <c r="B79" s="722"/>
      <c r="C79" s="724"/>
      <c r="D79" s="721"/>
      <c r="E79" s="727"/>
      <c r="F79" s="719" t="str">
        <f>IF(B79="","",IF(M79=M80,M79,TEXT(M79,"0.000")&amp;"　　　"&amp;TEXT(M80,"0.000")))</f>
        <v/>
      </c>
      <c r="G79" s="714"/>
      <c r="H79" s="715" t="str">
        <f>IF(B79="","",IF(N79=N80,N79,TEXT(N79,"0.00")&amp;"　　　"&amp;TEXT(N80,"0.00")))</f>
        <v/>
      </c>
      <c r="I79" s="714"/>
      <c r="J79" s="714"/>
      <c r="L79" s="337" t="s">
        <v>333</v>
      </c>
      <c r="M79" s="340">
        <f>ROUND(D78*E78/100,4)+M78</f>
        <v>0</v>
      </c>
      <c r="N79" s="343">
        <f>C79-M79</f>
        <v>0</v>
      </c>
    </row>
    <row r="80" spans="1:14" s="318" customFormat="1" ht="12">
      <c r="A80" s="315"/>
      <c r="B80" s="728"/>
      <c r="C80" s="724"/>
      <c r="D80" s="721"/>
      <c r="E80" s="727"/>
      <c r="F80" s="720"/>
      <c r="G80" s="714"/>
      <c r="H80" s="716"/>
      <c r="I80" s="714"/>
      <c r="J80" s="714"/>
      <c r="L80" s="337" t="s">
        <v>332</v>
      </c>
      <c r="M80" s="341">
        <f>IF(G79="",M79,M79+G79)</f>
        <v>0</v>
      </c>
      <c r="N80" s="344">
        <f>C79-M80</f>
        <v>0</v>
      </c>
    </row>
    <row r="81" spans="1:14" s="318" customFormat="1" ht="12">
      <c r="A81" s="315"/>
      <c r="B81" s="722"/>
      <c r="C81" s="724"/>
      <c r="D81" s="721"/>
      <c r="E81" s="727"/>
      <c r="F81" s="719" t="str">
        <f>IF(B81="","",IF(M81=M82,M81,TEXT(M81,"0.000")&amp;"　　　"&amp;TEXT(M82,"0.000")))</f>
        <v/>
      </c>
      <c r="G81" s="714"/>
      <c r="H81" s="715" t="str">
        <f>IF(B81="","",IF(N81=N82,N81,TEXT(N81,"0.00")&amp;"　　　"&amp;TEXT(N82,"0.00")))</f>
        <v/>
      </c>
      <c r="I81" s="714"/>
      <c r="J81" s="714"/>
      <c r="L81" s="337" t="s">
        <v>333</v>
      </c>
      <c r="M81" s="340">
        <f>ROUND(D80*E80/100,4)+M80</f>
        <v>0</v>
      </c>
      <c r="N81" s="343">
        <f>C81-M81</f>
        <v>0</v>
      </c>
    </row>
    <row r="82" spans="1:14" s="318" customFormat="1" ht="12">
      <c r="A82" s="315"/>
      <c r="B82" s="728"/>
      <c r="C82" s="724"/>
      <c r="D82" s="721"/>
      <c r="E82" s="727"/>
      <c r="F82" s="720"/>
      <c r="G82" s="714"/>
      <c r="H82" s="716"/>
      <c r="I82" s="714"/>
      <c r="J82" s="714"/>
      <c r="L82" s="337" t="s">
        <v>332</v>
      </c>
      <c r="M82" s="341">
        <f>IF(G81="",M81,M81+G81)</f>
        <v>0</v>
      </c>
      <c r="N82" s="344">
        <f>C81-M82</f>
        <v>0</v>
      </c>
    </row>
    <row r="83" spans="1:14" s="318" customFormat="1" ht="12">
      <c r="A83" s="315"/>
      <c r="B83" s="722"/>
      <c r="C83" s="724"/>
      <c r="D83" s="721"/>
      <c r="E83" s="727"/>
      <c r="F83" s="719" t="str">
        <f>IF(B83="","",IF(M83=M84,M83,TEXT(M83,"0.000")&amp;"　　　"&amp;TEXT(M84,"0.000")))</f>
        <v/>
      </c>
      <c r="G83" s="714"/>
      <c r="H83" s="715" t="str">
        <f>IF(B83="","",IF(N83=N84,N83,TEXT(N83,"0.00")&amp;"　　　"&amp;TEXT(N84,"0.00")))</f>
        <v/>
      </c>
      <c r="I83" s="714"/>
      <c r="J83" s="714"/>
      <c r="L83" s="337" t="s">
        <v>333</v>
      </c>
      <c r="M83" s="340">
        <f>ROUND(D82*E82/100,4)+M82</f>
        <v>0</v>
      </c>
      <c r="N83" s="343">
        <f>C83-M83</f>
        <v>0</v>
      </c>
    </row>
    <row r="84" spans="1:14" s="318" customFormat="1" ht="12">
      <c r="A84" s="315"/>
      <c r="B84" s="728"/>
      <c r="C84" s="724"/>
      <c r="D84" s="721"/>
      <c r="E84" s="727"/>
      <c r="F84" s="720"/>
      <c r="G84" s="714"/>
      <c r="H84" s="716"/>
      <c r="I84" s="714"/>
      <c r="J84" s="714"/>
      <c r="L84" s="337" t="s">
        <v>332</v>
      </c>
      <c r="M84" s="341">
        <f>IF(G83="",M83,M83+G83)</f>
        <v>0</v>
      </c>
      <c r="N84" s="344">
        <f>C83-M84</f>
        <v>0</v>
      </c>
    </row>
    <row r="85" spans="1:14" s="318" customFormat="1" ht="12">
      <c r="A85" s="315"/>
      <c r="B85" s="722"/>
      <c r="C85" s="724"/>
      <c r="D85" s="721"/>
      <c r="E85" s="729"/>
      <c r="F85" s="725" t="str">
        <f>IF(B85="","",IF(M85=M86,M85,TEXT(M85,"0.000")&amp;"　　　"&amp;TEXT(M86,"0.000")))</f>
        <v/>
      </c>
      <c r="G85" s="714"/>
      <c r="H85" s="715" t="str">
        <f>IF(B85="","",IF(N85=N86,N85,TEXT(N85,"0.00")&amp;"　　　"&amp;TEXT(N86,"0.00")))</f>
        <v/>
      </c>
      <c r="I85" s="714"/>
      <c r="J85" s="714"/>
      <c r="L85" s="337" t="s">
        <v>333</v>
      </c>
      <c r="M85" s="340">
        <f>ROUND(D84*E84/100,4)+M84</f>
        <v>0</v>
      </c>
      <c r="N85" s="343">
        <f>C85-M85</f>
        <v>0</v>
      </c>
    </row>
    <row r="86" spans="1:14" s="318" customFormat="1" ht="12" customHeight="1">
      <c r="A86" s="315"/>
      <c r="B86" s="723"/>
      <c r="C86" s="724"/>
      <c r="D86" s="314"/>
      <c r="E86" s="314"/>
      <c r="F86" s="726"/>
      <c r="G86" s="714"/>
      <c r="H86" s="716"/>
      <c r="I86" s="714"/>
      <c r="J86" s="714"/>
      <c r="L86" s="337" t="s">
        <v>332</v>
      </c>
      <c r="M86" s="341">
        <f>IF(G85="",M85,M85+G85)</f>
        <v>0</v>
      </c>
      <c r="N86" s="344">
        <f>C85-M86</f>
        <v>0</v>
      </c>
    </row>
  </sheetData>
  <sheetProtection algorithmName="SHA-512" hashValue="4HdzYLxJcQ1jsRi3CIjLMtofUDES15IpHCnu6oPnfDIxd/WuBx/lWMB+9/iIDZqYEMR8ljos1Gi4C/bvOMjqHw==" saltValue="kY2I9jkHUDvFcMu4NOc0Dg==" spinCount="100000" sheet="1" objects="1" scenarios="1"/>
  <mergeCells count="340">
    <mergeCell ref="F65:F66"/>
    <mergeCell ref="G65:G66"/>
    <mergeCell ref="H65:H66"/>
    <mergeCell ref="I65:I66"/>
    <mergeCell ref="J65:J66"/>
    <mergeCell ref="F67:F68"/>
    <mergeCell ref="G67:G68"/>
    <mergeCell ref="H67:H68"/>
    <mergeCell ref="I67:I68"/>
    <mergeCell ref="J67:J68"/>
    <mergeCell ref="F61:F62"/>
    <mergeCell ref="G61:G62"/>
    <mergeCell ref="H61:H62"/>
    <mergeCell ref="I61:I62"/>
    <mergeCell ref="J61:J62"/>
    <mergeCell ref="F63:F64"/>
    <mergeCell ref="G63:G64"/>
    <mergeCell ref="H63:H64"/>
    <mergeCell ref="I63:I64"/>
    <mergeCell ref="J63:J64"/>
    <mergeCell ref="F57:F58"/>
    <mergeCell ref="G57:G58"/>
    <mergeCell ref="H57:H58"/>
    <mergeCell ref="I57:I58"/>
    <mergeCell ref="J57:J58"/>
    <mergeCell ref="F59:F60"/>
    <mergeCell ref="G59:G60"/>
    <mergeCell ref="H59:H60"/>
    <mergeCell ref="I59:I60"/>
    <mergeCell ref="J59:J60"/>
    <mergeCell ref="F53:F54"/>
    <mergeCell ref="G53:G54"/>
    <mergeCell ref="H53:H54"/>
    <mergeCell ref="I53:I54"/>
    <mergeCell ref="J53:J54"/>
    <mergeCell ref="F55:F56"/>
    <mergeCell ref="G55:G56"/>
    <mergeCell ref="H55:H56"/>
    <mergeCell ref="I55:I56"/>
    <mergeCell ref="J55:J56"/>
    <mergeCell ref="B63:B64"/>
    <mergeCell ref="C63:C64"/>
    <mergeCell ref="B65:B66"/>
    <mergeCell ref="C65:C66"/>
    <mergeCell ref="B67:B68"/>
    <mergeCell ref="C67:C68"/>
    <mergeCell ref="D52:D53"/>
    <mergeCell ref="E52:E53"/>
    <mergeCell ref="D54:D55"/>
    <mergeCell ref="E54:E55"/>
    <mergeCell ref="D56:D57"/>
    <mergeCell ref="E56:E57"/>
    <mergeCell ref="D58:D59"/>
    <mergeCell ref="E58:E59"/>
    <mergeCell ref="D60:D61"/>
    <mergeCell ref="E60:E61"/>
    <mergeCell ref="D62:D63"/>
    <mergeCell ref="E62:E63"/>
    <mergeCell ref="D64:D65"/>
    <mergeCell ref="E64:E65"/>
    <mergeCell ref="D66:D67"/>
    <mergeCell ref="E66:E67"/>
    <mergeCell ref="B53:B54"/>
    <mergeCell ref="C53:C54"/>
    <mergeCell ref="B55:B56"/>
    <mergeCell ref="C55:C56"/>
    <mergeCell ref="B57:B58"/>
    <mergeCell ref="C57:C58"/>
    <mergeCell ref="B59:B60"/>
    <mergeCell ref="C59:C60"/>
    <mergeCell ref="B61:B62"/>
    <mergeCell ref="C61:C62"/>
    <mergeCell ref="O7:U8"/>
    <mergeCell ref="F25:F26"/>
    <mergeCell ref="F27:F28"/>
    <mergeCell ref="F29:F30"/>
    <mergeCell ref="F19:F20"/>
    <mergeCell ref="C17:C18"/>
    <mergeCell ref="G29:G30"/>
    <mergeCell ref="B11:B12"/>
    <mergeCell ref="C11:C12"/>
    <mergeCell ref="B13:B14"/>
    <mergeCell ref="C13:C14"/>
    <mergeCell ref="B15:B16"/>
    <mergeCell ref="G17:G18"/>
    <mergeCell ref="G19:G20"/>
    <mergeCell ref="G21:G22"/>
    <mergeCell ref="J9:J10"/>
    <mergeCell ref="F17:F18"/>
    <mergeCell ref="B7:B8"/>
    <mergeCell ref="C7:C8"/>
    <mergeCell ref="D8:D9"/>
    <mergeCell ref="E8:E9"/>
    <mergeCell ref="B9:B10"/>
    <mergeCell ref="C9:C10"/>
    <mergeCell ref="D10:D11"/>
    <mergeCell ref="D18:D19"/>
    <mergeCell ref="E18:E19"/>
    <mergeCell ref="B19:B20"/>
    <mergeCell ref="C19:C20"/>
    <mergeCell ref="C15:C16"/>
    <mergeCell ref="D16:D17"/>
    <mergeCell ref="E16:E17"/>
    <mergeCell ref="B17:B18"/>
    <mergeCell ref="E6:E7"/>
    <mergeCell ref="F9:F10"/>
    <mergeCell ref="F7:F8"/>
    <mergeCell ref="F13:F14"/>
    <mergeCell ref="N3:N4"/>
    <mergeCell ref="G3:J3"/>
    <mergeCell ref="I7:I8"/>
    <mergeCell ref="J7:J8"/>
    <mergeCell ref="I9:I10"/>
    <mergeCell ref="J13:J14"/>
    <mergeCell ref="I11:I12"/>
    <mergeCell ref="J11:J12"/>
    <mergeCell ref="I13:I14"/>
    <mergeCell ref="F21:F22"/>
    <mergeCell ref="F23:F24"/>
    <mergeCell ref="D20:D21"/>
    <mergeCell ref="E20:E21"/>
    <mergeCell ref="B21:B22"/>
    <mergeCell ref="C21:C22"/>
    <mergeCell ref="D22:D23"/>
    <mergeCell ref="E22:E23"/>
    <mergeCell ref="B23:B24"/>
    <mergeCell ref="C23:C24"/>
    <mergeCell ref="D24:D25"/>
    <mergeCell ref="E24:E25"/>
    <mergeCell ref="B25:B26"/>
    <mergeCell ref="C25:C26"/>
    <mergeCell ref="D26:D27"/>
    <mergeCell ref="E26:E27"/>
    <mergeCell ref="B27:B28"/>
    <mergeCell ref="C27:C28"/>
    <mergeCell ref="D28:D29"/>
    <mergeCell ref="E28:E29"/>
    <mergeCell ref="B3:B4"/>
    <mergeCell ref="M3:M4"/>
    <mergeCell ref="H7:H8"/>
    <mergeCell ref="H9:H10"/>
    <mergeCell ref="H11:H12"/>
    <mergeCell ref="H13:H14"/>
    <mergeCell ref="E10:E11"/>
    <mergeCell ref="D12:D13"/>
    <mergeCell ref="E12:E13"/>
    <mergeCell ref="D14:D15"/>
    <mergeCell ref="E14:E15"/>
    <mergeCell ref="G9:G10"/>
    <mergeCell ref="G11:G12"/>
    <mergeCell ref="G13:G14"/>
    <mergeCell ref="G15:G16"/>
    <mergeCell ref="I5:I6"/>
    <mergeCell ref="J5:J6"/>
    <mergeCell ref="F15:F16"/>
    <mergeCell ref="G5:G6"/>
    <mergeCell ref="G7:G8"/>
    <mergeCell ref="F11:F12"/>
    <mergeCell ref="B5:B6"/>
    <mergeCell ref="C5:C6"/>
    <mergeCell ref="D6:D7"/>
    <mergeCell ref="H15:H16"/>
    <mergeCell ref="H17:H18"/>
    <mergeCell ref="H19:H20"/>
    <mergeCell ref="H21:H22"/>
    <mergeCell ref="H23:H24"/>
    <mergeCell ref="H25:H26"/>
    <mergeCell ref="H27:H28"/>
    <mergeCell ref="H29:H30"/>
    <mergeCell ref="G23:G24"/>
    <mergeCell ref="G25:G26"/>
    <mergeCell ref="G27:G28"/>
    <mergeCell ref="J15:J16"/>
    <mergeCell ref="I17:I18"/>
    <mergeCell ref="J17:J18"/>
    <mergeCell ref="I19:I20"/>
    <mergeCell ref="J19:J20"/>
    <mergeCell ref="I21:I22"/>
    <mergeCell ref="J21:J22"/>
    <mergeCell ref="I23:I24"/>
    <mergeCell ref="J23:J24"/>
    <mergeCell ref="B31:B32"/>
    <mergeCell ref="C31:C32"/>
    <mergeCell ref="B33:B34"/>
    <mergeCell ref="C33:C34"/>
    <mergeCell ref="D32:D33"/>
    <mergeCell ref="E32:E33"/>
    <mergeCell ref="F31:F32"/>
    <mergeCell ref="F33:F34"/>
    <mergeCell ref="G31:G32"/>
    <mergeCell ref="G33:G34"/>
    <mergeCell ref="D30:D31"/>
    <mergeCell ref="E30:E31"/>
    <mergeCell ref="B29:B30"/>
    <mergeCell ref="C29:C30"/>
    <mergeCell ref="B37:B38"/>
    <mergeCell ref="G37:J37"/>
    <mergeCell ref="M37:M38"/>
    <mergeCell ref="N37:N38"/>
    <mergeCell ref="B39:B40"/>
    <mergeCell ref="C39:C40"/>
    <mergeCell ref="G39:G40"/>
    <mergeCell ref="I39:I40"/>
    <mergeCell ref="J39:J40"/>
    <mergeCell ref="D40:D41"/>
    <mergeCell ref="E40:E41"/>
    <mergeCell ref="B41:B42"/>
    <mergeCell ref="C41:C42"/>
    <mergeCell ref="F41:F42"/>
    <mergeCell ref="G41:G42"/>
    <mergeCell ref="H41:H42"/>
    <mergeCell ref="I41:I42"/>
    <mergeCell ref="J41:J42"/>
    <mergeCell ref="D42:D43"/>
    <mergeCell ref="B43:B44"/>
    <mergeCell ref="C43:C44"/>
    <mergeCell ref="E42:E43"/>
    <mergeCell ref="B45:B46"/>
    <mergeCell ref="C45:C46"/>
    <mergeCell ref="F45:F46"/>
    <mergeCell ref="G45:G46"/>
    <mergeCell ref="H45:H46"/>
    <mergeCell ref="I45:I46"/>
    <mergeCell ref="J45:J46"/>
    <mergeCell ref="D46:D47"/>
    <mergeCell ref="E46:E47"/>
    <mergeCell ref="B47:B48"/>
    <mergeCell ref="C47:C48"/>
    <mergeCell ref="F47:F48"/>
    <mergeCell ref="G47:G48"/>
    <mergeCell ref="H47:H48"/>
    <mergeCell ref="E44:E45"/>
    <mergeCell ref="B49:B50"/>
    <mergeCell ref="C49:C50"/>
    <mergeCell ref="F49:F50"/>
    <mergeCell ref="G49:G50"/>
    <mergeCell ref="H49:H50"/>
    <mergeCell ref="I49:I50"/>
    <mergeCell ref="J49:J50"/>
    <mergeCell ref="D50:D51"/>
    <mergeCell ref="E50:E51"/>
    <mergeCell ref="B51:B52"/>
    <mergeCell ref="C51:C52"/>
    <mergeCell ref="F51:F52"/>
    <mergeCell ref="G51:G52"/>
    <mergeCell ref="H51:H52"/>
    <mergeCell ref="I51:I52"/>
    <mergeCell ref="J51:J52"/>
    <mergeCell ref="D48:D49"/>
    <mergeCell ref="E48:E49"/>
    <mergeCell ref="B71:B72"/>
    <mergeCell ref="B73:B74"/>
    <mergeCell ref="C73:C74"/>
    <mergeCell ref="G73:G74"/>
    <mergeCell ref="I73:I74"/>
    <mergeCell ref="D74:D75"/>
    <mergeCell ref="E74:E75"/>
    <mergeCell ref="B75:B76"/>
    <mergeCell ref="C75:C76"/>
    <mergeCell ref="F75:F76"/>
    <mergeCell ref="G75:G76"/>
    <mergeCell ref="H75:H76"/>
    <mergeCell ref="I75:I76"/>
    <mergeCell ref="D76:D77"/>
    <mergeCell ref="E76:E77"/>
    <mergeCell ref="B77:B78"/>
    <mergeCell ref="C77:C78"/>
    <mergeCell ref="F77:F78"/>
    <mergeCell ref="G77:G78"/>
    <mergeCell ref="H79:H80"/>
    <mergeCell ref="I79:I80"/>
    <mergeCell ref="J79:J80"/>
    <mergeCell ref="D80:D81"/>
    <mergeCell ref="E80:E81"/>
    <mergeCell ref="B81:B82"/>
    <mergeCell ref="C81:C82"/>
    <mergeCell ref="F81:F82"/>
    <mergeCell ref="B83:B84"/>
    <mergeCell ref="C83:C84"/>
    <mergeCell ref="F83:F84"/>
    <mergeCell ref="G83:G84"/>
    <mergeCell ref="H83:H84"/>
    <mergeCell ref="I83:I84"/>
    <mergeCell ref="J83:J84"/>
    <mergeCell ref="D84:D85"/>
    <mergeCell ref="E84:E85"/>
    <mergeCell ref="G81:G82"/>
    <mergeCell ref="H81:H82"/>
    <mergeCell ref="I81:I82"/>
    <mergeCell ref="J81:J82"/>
    <mergeCell ref="D82:D83"/>
    <mergeCell ref="E82:E83"/>
    <mergeCell ref="J73:J74"/>
    <mergeCell ref="J75:J76"/>
    <mergeCell ref="F43:F44"/>
    <mergeCell ref="G43:G44"/>
    <mergeCell ref="H43:H44"/>
    <mergeCell ref="I43:I44"/>
    <mergeCell ref="J43:J44"/>
    <mergeCell ref="D44:D45"/>
    <mergeCell ref="B85:B86"/>
    <mergeCell ref="C85:C86"/>
    <mergeCell ref="F85:F86"/>
    <mergeCell ref="G85:G86"/>
    <mergeCell ref="H85:H86"/>
    <mergeCell ref="I85:I86"/>
    <mergeCell ref="J85:J86"/>
    <mergeCell ref="H77:H78"/>
    <mergeCell ref="I77:I78"/>
    <mergeCell ref="J77:J78"/>
    <mergeCell ref="D78:D79"/>
    <mergeCell ref="E78:E79"/>
    <mergeCell ref="B79:B80"/>
    <mergeCell ref="C79:C80"/>
    <mergeCell ref="F79:F80"/>
    <mergeCell ref="G79:G80"/>
    <mergeCell ref="O15:X16"/>
    <mergeCell ref="O17:U18"/>
    <mergeCell ref="O5:U6"/>
    <mergeCell ref="O9:U10"/>
    <mergeCell ref="O11:U12"/>
    <mergeCell ref="O13:U14"/>
    <mergeCell ref="G71:J71"/>
    <mergeCell ref="M71:M72"/>
    <mergeCell ref="N71:N72"/>
    <mergeCell ref="I47:I48"/>
    <mergeCell ref="J47:J48"/>
    <mergeCell ref="I25:I26"/>
    <mergeCell ref="J25:J26"/>
    <mergeCell ref="I27:I28"/>
    <mergeCell ref="J27:J28"/>
    <mergeCell ref="I29:I30"/>
    <mergeCell ref="J29:J30"/>
    <mergeCell ref="H31:H32"/>
    <mergeCell ref="I31:I32"/>
    <mergeCell ref="J31:J32"/>
    <mergeCell ref="H33:H34"/>
    <mergeCell ref="I33:I34"/>
    <mergeCell ref="J33:J34"/>
    <mergeCell ref="I15:I16"/>
  </mergeCells>
  <phoneticPr fontId="3"/>
  <conditionalFormatting sqref="G7:G34">
    <cfRule type="cellIs" dxfId="90" priority="24" operator="equal">
      <formula>""</formula>
    </cfRule>
  </conditionalFormatting>
  <conditionalFormatting sqref="I5:I34 J7:J34">
    <cfRule type="cellIs" dxfId="89" priority="23" operator="equal">
      <formula>""</formula>
    </cfRule>
  </conditionalFormatting>
  <conditionalFormatting sqref="F5:F6">
    <cfRule type="cellIs" dxfId="88" priority="22" operator="equal">
      <formula>""</formula>
    </cfRule>
  </conditionalFormatting>
  <conditionalFormatting sqref="G41:G68">
    <cfRule type="cellIs" dxfId="87" priority="21" operator="equal">
      <formula>""</formula>
    </cfRule>
  </conditionalFormatting>
  <conditionalFormatting sqref="D40:E67 I41:J68 B39:C68">
    <cfRule type="cellIs" dxfId="86" priority="20" operator="equal">
      <formula>""</formula>
    </cfRule>
  </conditionalFormatting>
  <conditionalFormatting sqref="G75:G86">
    <cfRule type="cellIs" dxfId="85" priority="10" operator="equal">
      <formula>""</formula>
    </cfRule>
  </conditionalFormatting>
  <conditionalFormatting sqref="D76:E85 I75:J86 B75:C86 B73:B74">
    <cfRule type="cellIs" dxfId="84" priority="9" operator="equal">
      <formula>""</formula>
    </cfRule>
  </conditionalFormatting>
  <conditionalFormatting sqref="C5:C34 D6:E33">
    <cfRule type="cellIs" dxfId="83" priority="7" operator="equal">
      <formula>""</formula>
    </cfRule>
  </conditionalFormatting>
  <conditionalFormatting sqref="B7:B34">
    <cfRule type="cellIs" dxfId="82" priority="6" operator="equal">
      <formula>""</formula>
    </cfRule>
  </conditionalFormatting>
  <conditionalFormatting sqref="C73:C74">
    <cfRule type="cellIs" dxfId="81" priority="5" operator="equal">
      <formula>""</formula>
    </cfRule>
  </conditionalFormatting>
  <conditionalFormatting sqref="D74:E75">
    <cfRule type="cellIs" dxfId="80" priority="4" operator="equal">
      <formula>""</formula>
    </cfRule>
  </conditionalFormatting>
  <conditionalFormatting sqref="F39:F40">
    <cfRule type="cellIs" dxfId="79" priority="3" operator="equal">
      <formula>""</formula>
    </cfRule>
  </conditionalFormatting>
  <conditionalFormatting sqref="F73:F74">
    <cfRule type="cellIs" dxfId="78" priority="2" operator="equal">
      <formula>""</formula>
    </cfRule>
  </conditionalFormatting>
  <conditionalFormatting sqref="J5:J6">
    <cfRule type="cellIs" dxfId="77" priority="1" operator="equal">
      <formula>""</formula>
    </cfRule>
  </conditionalFormatting>
  <dataValidations count="1">
    <dataValidation type="list" allowBlank="1" showInputMessage="1" showErrorMessage="1" sqref="J5:J6" xr:uid="{35A10B82-FCBA-423C-928E-D5D2743E88DC}">
      <formula1>"公共　　汚水ます,取付ます"</formula1>
    </dataValidation>
  </dataValidations>
  <pageMargins left="0.98425196850393704" right="0.39370078740157483" top="0.39370078740157483" bottom="0.39370078740157483" header="0.31496062992125984" footer="0.11811023622047245"/>
  <pageSetup paperSize="9" scale="99" orientation="portrait" r:id="rId1"/>
  <headerFooter>
    <oddHeader>&amp;R※検算を省略　　</oddHeader>
    <oddFooter>&amp;R&amp;8（紙申請用）排水設備申請入力フォーム_Ver2.0</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29A66-9972-462A-BEAF-7BE32847876D}">
  <sheetPr codeName="Sheet5">
    <tabColor theme="7" tint="0.59999389629810485"/>
  </sheetPr>
  <dimension ref="A1:U42"/>
  <sheetViews>
    <sheetView view="pageBreakPreview" zoomScaleNormal="100" zoomScaleSheetLayoutView="100" workbookViewId="0">
      <selection activeCell="N22" sqref="N22:R22"/>
    </sheetView>
  </sheetViews>
  <sheetFormatPr defaultColWidth="9" defaultRowHeight="13.5"/>
  <cols>
    <col min="1" max="1" width="1.625" style="4" customWidth="1"/>
    <col min="2" max="4" width="3.625" style="4" customWidth="1"/>
    <col min="5" max="6" width="1.625" style="4" customWidth="1"/>
    <col min="7" max="7" width="13" style="4" customWidth="1"/>
    <col min="8" max="8" width="10.125" style="4" customWidth="1"/>
    <col min="9" max="12" width="5.125" style="4" customWidth="1"/>
    <col min="13" max="14" width="1.625" style="4" customWidth="1"/>
    <col min="15" max="16" width="8.625" style="4" customWidth="1"/>
    <col min="17" max="18" width="5.625" style="4" customWidth="1"/>
    <col min="19" max="19" width="6.25" style="4" customWidth="1"/>
    <col min="20" max="16384" width="9" style="4"/>
  </cols>
  <sheetData>
    <row r="1" spans="1:20" ht="14.25">
      <c r="A1" s="1" t="s">
        <v>237</v>
      </c>
      <c r="B1" s="2"/>
      <c r="C1" s="2"/>
      <c r="D1" s="2"/>
      <c r="E1" s="2"/>
      <c r="F1" s="2"/>
      <c r="G1" s="2"/>
      <c r="H1" s="3"/>
      <c r="I1" s="3"/>
      <c r="J1" s="3"/>
      <c r="K1" s="3"/>
      <c r="L1" s="3"/>
      <c r="M1" s="3"/>
      <c r="N1" s="3"/>
      <c r="O1" s="3"/>
      <c r="P1" s="3"/>
      <c r="Q1" s="3"/>
      <c r="R1" s="3"/>
    </row>
    <row r="2" spans="1:20" ht="14.25">
      <c r="A2" s="3"/>
      <c r="B2" s="3"/>
      <c r="C2" s="3"/>
      <c r="D2" s="3"/>
      <c r="E2" s="3"/>
      <c r="F2" s="3"/>
      <c r="G2" s="3"/>
      <c r="H2" s="3"/>
      <c r="I2" s="3"/>
      <c r="J2" s="3"/>
      <c r="K2" s="3"/>
      <c r="L2" s="3"/>
      <c r="M2" s="3"/>
      <c r="N2" s="3"/>
      <c r="O2" s="3"/>
      <c r="P2" s="3"/>
      <c r="Q2" s="3"/>
      <c r="R2" s="3"/>
    </row>
    <row r="3" spans="1:20" ht="30" customHeight="1">
      <c r="A3" s="768" t="s">
        <v>238</v>
      </c>
      <c r="B3" s="768"/>
      <c r="C3" s="768"/>
      <c r="D3" s="768"/>
      <c r="E3" s="768"/>
      <c r="F3" s="768"/>
      <c r="G3" s="768"/>
      <c r="H3" s="768"/>
      <c r="I3" s="768"/>
      <c r="J3" s="768"/>
      <c r="K3" s="768"/>
      <c r="L3" s="768"/>
      <c r="M3" s="768"/>
      <c r="N3" s="768"/>
      <c r="O3" s="768"/>
      <c r="P3" s="768"/>
      <c r="Q3" s="768"/>
      <c r="R3" s="768"/>
      <c r="T3" s="175" t="s">
        <v>191</v>
      </c>
    </row>
    <row r="4" spans="1:20" ht="15" customHeight="1">
      <c r="A4" s="3"/>
      <c r="B4" s="3"/>
      <c r="C4" s="3"/>
      <c r="D4" s="3"/>
      <c r="E4" s="3"/>
      <c r="F4" s="3"/>
      <c r="G4" s="3"/>
      <c r="H4" s="3"/>
      <c r="I4" s="3"/>
      <c r="J4" s="3"/>
      <c r="K4" s="3"/>
      <c r="L4" s="3"/>
      <c r="M4" s="3"/>
      <c r="N4" s="3"/>
      <c r="O4" s="3"/>
      <c r="P4" s="3"/>
      <c r="Q4" s="3"/>
      <c r="R4" s="3"/>
      <c r="T4" s="384"/>
    </row>
    <row r="5" spans="1:20" ht="15" customHeight="1">
      <c r="A5" s="3"/>
      <c r="B5" s="3"/>
      <c r="C5" s="3"/>
      <c r="D5" s="3"/>
      <c r="E5" s="3"/>
      <c r="F5" s="3"/>
      <c r="G5" s="3"/>
      <c r="H5" s="3"/>
      <c r="I5" s="3"/>
      <c r="J5" s="3"/>
      <c r="K5" s="3"/>
      <c r="L5" s="3"/>
      <c r="M5" s="3"/>
      <c r="N5" s="3"/>
      <c r="O5" s="774" t="str">
        <f>"令和"&amp;TEXT(①!H11,"0")&amp;"年"&amp;TEXT(①!J11,"0")&amp;"月"&amp;TEXT(①!L11,"0")&amp;"日"</f>
        <v>令和0年0月0日</v>
      </c>
      <c r="P5" s="774"/>
      <c r="Q5" s="774"/>
      <c r="R5" s="348"/>
    </row>
    <row r="6" spans="1:20" ht="15" customHeight="1">
      <c r="A6" s="3"/>
      <c r="B6" s="3"/>
      <c r="C6" s="3"/>
      <c r="D6" s="3"/>
      <c r="E6" s="3"/>
      <c r="F6" s="3"/>
      <c r="G6" s="3"/>
      <c r="H6" s="3"/>
      <c r="I6" s="3"/>
      <c r="J6" s="3"/>
      <c r="K6" s="3"/>
      <c r="L6" s="3"/>
      <c r="M6" s="3"/>
      <c r="N6" s="3"/>
      <c r="O6" s="3"/>
      <c r="P6" s="3"/>
      <c r="Q6" s="3"/>
      <c r="R6" s="3"/>
      <c r="T6" s="385" t="s">
        <v>369</v>
      </c>
    </row>
    <row r="7" spans="1:20" s="9" customFormat="1" ht="15" customHeight="1">
      <c r="A7" s="7" t="s">
        <v>239</v>
      </c>
      <c r="B7" s="7"/>
      <c r="C7" s="7"/>
      <c r="D7" s="7"/>
      <c r="E7" s="7"/>
      <c r="F7" s="7"/>
      <c r="G7" s="126"/>
      <c r="H7" s="7"/>
      <c r="I7" s="7"/>
      <c r="J7" s="7"/>
      <c r="K7" s="7"/>
      <c r="L7" s="7"/>
      <c r="M7" s="7"/>
      <c r="N7" s="7"/>
      <c r="O7" s="7"/>
      <c r="P7" s="7"/>
      <c r="Q7" s="7"/>
      <c r="R7" s="7"/>
    </row>
    <row r="8" spans="1:20" s="9" customFormat="1" ht="15" customHeight="1">
      <c r="A8" s="7" t="s">
        <v>240</v>
      </c>
      <c r="B8" s="7"/>
      <c r="C8" s="7"/>
      <c r="D8" s="7"/>
      <c r="E8" s="7"/>
      <c r="F8" s="7"/>
      <c r="G8" s="7"/>
      <c r="H8" s="7"/>
      <c r="I8" s="7"/>
      <c r="J8" s="7"/>
      <c r="K8" s="7"/>
      <c r="L8" s="7"/>
      <c r="M8" s="7"/>
      <c r="N8" s="7"/>
      <c r="O8" s="7"/>
      <c r="P8" s="7"/>
      <c r="Q8" s="7"/>
      <c r="R8" s="7"/>
    </row>
    <row r="9" spans="1:20" ht="19.5" customHeight="1">
      <c r="A9" s="3"/>
      <c r="B9" s="3"/>
      <c r="C9" s="3"/>
      <c r="D9" s="3"/>
      <c r="E9" s="3"/>
      <c r="F9" s="3"/>
      <c r="G9" s="3"/>
      <c r="H9" s="3"/>
      <c r="I9" s="3"/>
      <c r="J9" s="3"/>
      <c r="K9" s="3"/>
      <c r="L9" s="3"/>
      <c r="M9" s="3"/>
      <c r="N9" s="3"/>
      <c r="O9" s="3"/>
      <c r="P9" s="3"/>
      <c r="Q9" s="3"/>
      <c r="R9" s="3"/>
    </row>
    <row r="10" spans="1:20" s="9" customFormat="1" ht="15" customHeight="1">
      <c r="A10" s="7"/>
      <c r="B10" s="7"/>
      <c r="C10" s="7"/>
      <c r="D10" s="7"/>
      <c r="E10" s="7"/>
      <c r="F10" s="7"/>
      <c r="G10" s="769" t="s">
        <v>241</v>
      </c>
      <c r="H10" s="769"/>
      <c r="I10" s="7"/>
      <c r="J10" s="7" t="s">
        <v>242</v>
      </c>
      <c r="K10" s="7"/>
      <c r="L10" s="7"/>
      <c r="M10" s="7"/>
      <c r="N10" s="7"/>
      <c r="O10" s="7"/>
      <c r="P10" s="3"/>
      <c r="Q10" s="7"/>
      <c r="R10" s="7"/>
    </row>
    <row r="11" spans="1:20" ht="15" customHeight="1">
      <c r="A11" s="3"/>
      <c r="B11" s="3"/>
      <c r="C11" s="3"/>
      <c r="D11" s="3"/>
      <c r="E11" s="3"/>
      <c r="F11" s="3"/>
      <c r="G11" s="3"/>
      <c r="H11" s="3"/>
      <c r="I11" s="3"/>
      <c r="J11" s="3"/>
      <c r="K11" s="772">
        <f>①!B5</f>
        <v>0</v>
      </c>
      <c r="L11" s="772"/>
      <c r="M11" s="772"/>
      <c r="N11" s="772"/>
      <c r="O11" s="772"/>
      <c r="P11" s="772"/>
      <c r="Q11" s="772"/>
      <c r="R11" s="772"/>
    </row>
    <row r="12" spans="1:20" ht="15" customHeight="1">
      <c r="A12" s="3"/>
      <c r="B12" s="3"/>
      <c r="C12" s="3"/>
      <c r="D12" s="3"/>
      <c r="E12" s="3"/>
      <c r="F12" s="3"/>
      <c r="G12" s="3"/>
      <c r="H12" s="3"/>
      <c r="I12" s="3"/>
      <c r="J12" s="3"/>
      <c r="K12" s="772"/>
      <c r="L12" s="772"/>
      <c r="M12" s="772"/>
      <c r="N12" s="772"/>
      <c r="O12" s="772"/>
      <c r="P12" s="772"/>
      <c r="Q12" s="772"/>
      <c r="R12" s="772"/>
    </row>
    <row r="13" spans="1:20" s="9" customFormat="1" ht="15" customHeight="1">
      <c r="A13" s="7"/>
      <c r="B13" s="7"/>
      <c r="C13" s="7"/>
      <c r="D13" s="7"/>
      <c r="E13" s="7"/>
      <c r="F13" s="7"/>
      <c r="G13" s="7"/>
      <c r="H13" s="7"/>
      <c r="I13" s="7"/>
      <c r="J13" s="7" t="s">
        <v>243</v>
      </c>
      <c r="K13" s="7"/>
      <c r="L13" s="7"/>
      <c r="M13" s="7"/>
      <c r="N13" s="7"/>
      <c r="O13" s="7"/>
      <c r="P13" s="7"/>
      <c r="Q13" s="7"/>
      <c r="R13" s="7"/>
    </row>
    <row r="14" spans="1:20" ht="15" customHeight="1">
      <c r="A14" s="3"/>
      <c r="B14" s="3"/>
      <c r="C14" s="3"/>
      <c r="D14" s="3"/>
      <c r="E14" s="3"/>
      <c r="F14" s="3"/>
      <c r="G14" s="3"/>
      <c r="H14" s="3"/>
      <c r="I14" s="3"/>
      <c r="J14" s="3"/>
      <c r="K14" s="771">
        <f>①!$B$6</f>
        <v>0</v>
      </c>
      <c r="L14" s="771"/>
      <c r="M14" s="771"/>
      <c r="N14" s="771"/>
      <c r="O14" s="771"/>
      <c r="P14" s="771"/>
      <c r="Q14" s="771"/>
      <c r="R14" s="771"/>
    </row>
    <row r="15" spans="1:20" ht="15" customHeight="1">
      <c r="A15" s="3"/>
      <c r="B15" s="3"/>
      <c r="C15" s="3"/>
      <c r="D15" s="3"/>
      <c r="E15" s="3"/>
      <c r="F15" s="3"/>
      <c r="G15" s="3"/>
      <c r="H15" s="3"/>
      <c r="I15" s="3"/>
      <c r="J15" s="3"/>
      <c r="K15" s="771"/>
      <c r="L15" s="771"/>
      <c r="M15" s="771"/>
      <c r="N15" s="771"/>
      <c r="O15" s="771"/>
      <c r="P15" s="771"/>
      <c r="Q15" s="771"/>
      <c r="R15" s="771"/>
    </row>
    <row r="16" spans="1:20" s="9" customFormat="1" ht="15" customHeight="1">
      <c r="A16" s="7"/>
      <c r="B16" s="7"/>
      <c r="C16" s="7"/>
      <c r="D16" s="7"/>
      <c r="E16" s="7"/>
      <c r="F16" s="7"/>
      <c r="G16" s="7"/>
      <c r="H16" s="7"/>
      <c r="I16" s="7"/>
      <c r="J16" s="7" t="s">
        <v>244</v>
      </c>
      <c r="K16" s="773">
        <f>①!B7</f>
        <v>0</v>
      </c>
      <c r="L16" s="771"/>
      <c r="M16" s="771"/>
      <c r="N16" s="771"/>
      <c r="O16" s="771"/>
      <c r="P16" s="771"/>
      <c r="Q16" s="771"/>
      <c r="R16" s="771"/>
    </row>
    <row r="17" spans="1:20" ht="15" customHeight="1">
      <c r="A17" s="3"/>
      <c r="B17" s="3"/>
      <c r="C17" s="3"/>
      <c r="D17" s="3"/>
      <c r="E17" s="3"/>
      <c r="F17" s="3"/>
      <c r="G17" s="3"/>
      <c r="H17" s="3"/>
      <c r="I17" s="3"/>
      <c r="J17" s="3"/>
      <c r="K17" s="3"/>
      <c r="L17" s="3"/>
      <c r="M17" s="3"/>
      <c r="N17" s="3"/>
      <c r="O17" s="3"/>
      <c r="P17" s="3"/>
      <c r="Q17" s="3"/>
      <c r="R17" s="3"/>
    </row>
    <row r="18" spans="1:20" ht="15" customHeight="1">
      <c r="A18" s="770">
        <v>1</v>
      </c>
      <c r="B18" s="771"/>
      <c r="C18" s="7" t="s">
        <v>324</v>
      </c>
      <c r="D18" s="3"/>
      <c r="E18" s="3"/>
      <c r="F18" s="3"/>
      <c r="G18" s="3"/>
      <c r="H18" s="225"/>
      <c r="I18" s="3" t="s">
        <v>325</v>
      </c>
      <c r="J18" s="3"/>
      <c r="K18" s="3"/>
      <c r="L18" s="3"/>
      <c r="M18" s="3"/>
      <c r="N18" s="3"/>
      <c r="O18" s="3"/>
      <c r="P18" s="3"/>
      <c r="Q18" s="3"/>
      <c r="R18" s="3"/>
    </row>
    <row r="19" spans="1:20" ht="15" customHeight="1">
      <c r="A19" s="7"/>
      <c r="B19" s="7"/>
      <c r="C19" s="7"/>
      <c r="D19" s="3"/>
      <c r="E19" s="3"/>
      <c r="F19" s="3"/>
      <c r="G19" s="3"/>
      <c r="H19" s="3"/>
      <c r="I19" s="3"/>
      <c r="J19" s="3"/>
      <c r="K19" s="3"/>
      <c r="L19" s="3"/>
      <c r="M19" s="3"/>
      <c r="N19" s="3"/>
      <c r="O19" s="3"/>
      <c r="P19" s="3"/>
      <c r="Q19" s="3"/>
      <c r="R19" s="3"/>
    </row>
    <row r="20" spans="1:20" s="9" customFormat="1" ht="30" customHeight="1">
      <c r="A20" s="134"/>
      <c r="B20" s="648" t="s">
        <v>245</v>
      </c>
      <c r="C20" s="648"/>
      <c r="D20" s="648"/>
      <c r="E20" s="173"/>
      <c r="F20" s="749"/>
      <c r="G20" s="656"/>
      <c r="H20" s="656"/>
      <c r="I20" s="656"/>
      <c r="J20" s="750"/>
      <c r="K20" s="749" t="s">
        <v>246</v>
      </c>
      <c r="L20" s="656"/>
      <c r="M20" s="750"/>
      <c r="N20" s="751" t="str">
        <f>"令和"&amp;TEXT(①!F15,"0")&amp;"年"&amp;TEXT(①!H15,"0")&amp;"月"&amp;TEXT(①!J15,"0")&amp;"日"</f>
        <v>令和0年0月0日</v>
      </c>
      <c r="O20" s="752"/>
      <c r="P20" s="752"/>
      <c r="Q20" s="752"/>
      <c r="R20" s="753"/>
    </row>
    <row r="21" spans="1:20" s="9" customFormat="1" ht="30" customHeight="1">
      <c r="A21" s="134"/>
      <c r="B21" s="648" t="s">
        <v>247</v>
      </c>
      <c r="C21" s="648"/>
      <c r="D21" s="648"/>
      <c r="E21" s="173"/>
      <c r="F21" s="749">
        <f>①!B9</f>
        <v>0</v>
      </c>
      <c r="G21" s="656"/>
      <c r="H21" s="656"/>
      <c r="I21" s="656"/>
      <c r="J21" s="750"/>
      <c r="K21" s="749" t="s">
        <v>248</v>
      </c>
      <c r="L21" s="656"/>
      <c r="M21" s="750"/>
      <c r="N21" s="751" t="str">
        <f>"令和"&amp;TEXT(①!N15,"0")&amp;"年"&amp;TEXT(①!P15,"0")&amp;"月"&amp;TEXT(①!R15,"0")&amp;"日"</f>
        <v>令和0年0月0日</v>
      </c>
      <c r="O21" s="752"/>
      <c r="P21" s="752"/>
      <c r="Q21" s="752"/>
      <c r="R21" s="753"/>
    </row>
    <row r="22" spans="1:20" s="9" customFormat="1" ht="30" customHeight="1">
      <c r="A22" s="134"/>
      <c r="B22" s="648" t="s">
        <v>249</v>
      </c>
      <c r="C22" s="648"/>
      <c r="D22" s="648"/>
      <c r="E22" s="173"/>
      <c r="F22" s="749"/>
      <c r="G22" s="656"/>
      <c r="H22" s="656"/>
      <c r="I22" s="656"/>
      <c r="J22" s="750"/>
      <c r="K22" s="749" t="s">
        <v>250</v>
      </c>
      <c r="L22" s="656"/>
      <c r="M22" s="750"/>
      <c r="N22" s="751"/>
      <c r="O22" s="752"/>
      <c r="P22" s="752"/>
      <c r="Q22" s="752"/>
      <c r="R22" s="753"/>
    </row>
    <row r="23" spans="1:20" s="9" customFormat="1" ht="19.5" customHeight="1">
      <c r="A23" s="134"/>
      <c r="B23" s="618" t="s">
        <v>251</v>
      </c>
      <c r="C23" s="618"/>
      <c r="D23" s="618"/>
      <c r="E23" s="173"/>
      <c r="F23" s="754"/>
      <c r="G23" s="629"/>
      <c r="H23" s="629"/>
      <c r="I23" s="629"/>
      <c r="J23" s="755"/>
      <c r="K23" s="754" t="s">
        <v>252</v>
      </c>
      <c r="L23" s="629"/>
      <c r="M23" s="755"/>
      <c r="N23" s="756"/>
      <c r="O23" s="757"/>
      <c r="P23" s="757"/>
      <c r="Q23" s="757"/>
      <c r="R23" s="280" t="s">
        <v>317</v>
      </c>
      <c r="T23" s="278" t="s">
        <v>316</v>
      </c>
    </row>
    <row r="24" spans="1:20" s="9" customFormat="1" ht="19.5" customHeight="1">
      <c r="A24" s="169"/>
      <c r="B24" s="628"/>
      <c r="C24" s="628"/>
      <c r="D24" s="628"/>
      <c r="E24" s="170"/>
      <c r="F24" s="638"/>
      <c r="G24" s="630"/>
      <c r="H24" s="630"/>
      <c r="I24" s="630"/>
      <c r="J24" s="639"/>
      <c r="K24" s="638"/>
      <c r="L24" s="630"/>
      <c r="M24" s="639"/>
      <c r="N24" s="758"/>
      <c r="O24" s="759"/>
      <c r="P24" s="759"/>
      <c r="Q24" s="759"/>
      <c r="R24" s="281" t="s">
        <v>318</v>
      </c>
    </row>
    <row r="25" spans="1:20" s="9" customFormat="1" ht="19.5" customHeight="1">
      <c r="A25" s="134"/>
      <c r="B25" s="662" t="s">
        <v>253</v>
      </c>
      <c r="C25" s="618"/>
      <c r="D25" s="618"/>
      <c r="E25" s="173"/>
      <c r="F25" s="754"/>
      <c r="G25" s="629"/>
      <c r="H25" s="629"/>
      <c r="I25" s="629"/>
      <c r="J25" s="755"/>
      <c r="K25" s="785" t="s">
        <v>254</v>
      </c>
      <c r="L25" s="629"/>
      <c r="M25" s="755"/>
      <c r="N25" s="754" t="s">
        <v>315</v>
      </c>
      <c r="O25" s="629"/>
      <c r="P25" s="629"/>
      <c r="Q25" s="629"/>
      <c r="R25" s="755"/>
    </row>
    <row r="26" spans="1:20" s="9" customFormat="1" ht="19.5" customHeight="1">
      <c r="A26" s="169"/>
      <c r="B26" s="628"/>
      <c r="C26" s="628"/>
      <c r="D26" s="628"/>
      <c r="E26" s="170"/>
      <c r="F26" s="638"/>
      <c r="G26" s="630"/>
      <c r="H26" s="630"/>
      <c r="I26" s="630"/>
      <c r="J26" s="639"/>
      <c r="K26" s="638"/>
      <c r="L26" s="630"/>
      <c r="M26" s="639"/>
      <c r="N26" s="638"/>
      <c r="O26" s="630"/>
      <c r="P26" s="630"/>
      <c r="Q26" s="630"/>
      <c r="R26" s="639"/>
    </row>
    <row r="27" spans="1:20" s="9" customFormat="1" ht="19.5" customHeight="1">
      <c r="A27" s="134"/>
      <c r="B27" s="662" t="s">
        <v>255</v>
      </c>
      <c r="C27" s="662"/>
      <c r="D27" s="662"/>
      <c r="E27" s="173"/>
      <c r="F27" s="754">
        <f>①!K28</f>
        <v>0</v>
      </c>
      <c r="G27" s="629"/>
      <c r="H27" s="629"/>
      <c r="I27" s="629"/>
      <c r="J27" s="629"/>
      <c r="K27" s="629"/>
      <c r="L27" s="629"/>
      <c r="M27" s="755"/>
      <c r="N27" s="760" t="s">
        <v>345</v>
      </c>
      <c r="O27" s="761"/>
      <c r="P27" s="762"/>
      <c r="Q27" s="762"/>
      <c r="R27" s="763"/>
    </row>
    <row r="28" spans="1:20" s="9" customFormat="1" ht="19.5" customHeight="1">
      <c r="A28" s="167"/>
      <c r="B28" s="663"/>
      <c r="C28" s="663"/>
      <c r="D28" s="663"/>
      <c r="E28" s="168"/>
      <c r="F28" s="635"/>
      <c r="G28" s="636"/>
      <c r="H28" s="636"/>
      <c r="I28" s="636"/>
      <c r="J28" s="636"/>
      <c r="K28" s="636"/>
      <c r="L28" s="636"/>
      <c r="M28" s="637"/>
      <c r="N28" s="747" t="s">
        <v>346</v>
      </c>
      <c r="O28" s="748"/>
      <c r="P28" s="764"/>
      <c r="Q28" s="764"/>
      <c r="R28" s="765"/>
    </row>
    <row r="29" spans="1:20" s="9" customFormat="1" ht="19.5" customHeight="1">
      <c r="A29" s="167"/>
      <c r="B29" s="663"/>
      <c r="C29" s="663"/>
      <c r="D29" s="663"/>
      <c r="E29" s="168"/>
      <c r="F29" s="635"/>
      <c r="G29" s="636"/>
      <c r="H29" s="636"/>
      <c r="I29" s="636"/>
      <c r="J29" s="636"/>
      <c r="K29" s="636"/>
      <c r="L29" s="636"/>
      <c r="M29" s="637"/>
      <c r="N29" s="351" t="s">
        <v>347</v>
      </c>
      <c r="O29" s="349"/>
      <c r="P29" s="349"/>
      <c r="Q29" s="766"/>
      <c r="R29" s="767"/>
    </row>
    <row r="30" spans="1:20" s="9" customFormat="1" ht="19.5" customHeight="1">
      <c r="A30" s="169"/>
      <c r="B30" s="674"/>
      <c r="C30" s="674"/>
      <c r="D30" s="674"/>
      <c r="E30" s="170"/>
      <c r="F30" s="324" t="s">
        <v>349</v>
      </c>
      <c r="G30" s="323" t="s">
        <v>350</v>
      </c>
      <c r="H30" s="630"/>
      <c r="I30" s="630"/>
      <c r="J30" s="630"/>
      <c r="K30" s="630"/>
      <c r="L30" s="325"/>
      <c r="M30" s="326"/>
      <c r="N30" s="351" t="s">
        <v>348</v>
      </c>
      <c r="O30" s="350"/>
      <c r="P30" s="350"/>
      <c r="Q30" s="766"/>
      <c r="R30" s="767"/>
    </row>
    <row r="31" spans="1:20" ht="19.5" customHeight="1">
      <c r="A31" s="776" t="s">
        <v>256</v>
      </c>
      <c r="B31" s="776"/>
      <c r="C31" s="776"/>
      <c r="D31" s="776"/>
      <c r="E31" s="776"/>
      <c r="F31" s="776"/>
      <c r="G31" s="776"/>
      <c r="H31" s="776"/>
      <c r="I31" s="776"/>
      <c r="J31" s="776"/>
      <c r="K31" s="776"/>
      <c r="L31" s="776"/>
      <c r="M31" s="776"/>
      <c r="N31" s="776"/>
      <c r="O31" s="776"/>
      <c r="P31" s="776"/>
      <c r="Q31" s="776"/>
      <c r="R31" s="776"/>
    </row>
    <row r="32" spans="1:20" ht="19.5" customHeight="1">
      <c r="A32" s="187"/>
      <c r="B32" s="187"/>
      <c r="C32" s="187"/>
      <c r="D32" s="187"/>
      <c r="E32" s="187"/>
      <c r="F32" s="187"/>
      <c r="G32" s="187"/>
      <c r="H32" s="187"/>
      <c r="I32" s="187"/>
      <c r="J32" s="187"/>
      <c r="K32" s="187"/>
      <c r="L32" s="187"/>
      <c r="M32" s="187"/>
      <c r="N32" s="187"/>
      <c r="O32" s="187"/>
      <c r="P32" s="187"/>
      <c r="Q32" s="187"/>
      <c r="R32" s="187"/>
    </row>
    <row r="33" spans="1:21" s="9" customFormat="1" ht="19.5" customHeight="1">
      <c r="A33" s="770">
        <v>2</v>
      </c>
      <c r="B33" s="771"/>
      <c r="C33" s="7" t="s">
        <v>257</v>
      </c>
      <c r="D33" s="7"/>
      <c r="E33" s="7"/>
      <c r="F33" s="7"/>
      <c r="G33" s="7"/>
      <c r="H33" s="7"/>
      <c r="I33" s="7"/>
      <c r="J33" s="7"/>
      <c r="K33" s="7"/>
      <c r="L33" s="7"/>
      <c r="M33" s="7"/>
      <c r="N33" s="7"/>
      <c r="O33" s="7"/>
      <c r="P33" s="7"/>
      <c r="Q33" s="7"/>
      <c r="R33" s="7"/>
    </row>
    <row r="34" spans="1:21" s="9" customFormat="1" ht="19.5" customHeight="1">
      <c r="A34" s="188"/>
      <c r="B34" s="171"/>
      <c r="C34" s="7"/>
      <c r="D34" s="7"/>
      <c r="E34" s="7"/>
      <c r="F34" s="7"/>
      <c r="G34" s="7"/>
      <c r="H34" s="7"/>
      <c r="I34" s="7"/>
      <c r="J34" s="7"/>
      <c r="K34" s="7"/>
      <c r="L34" s="7"/>
      <c r="M34" s="7"/>
      <c r="N34" s="7"/>
      <c r="O34" s="7"/>
      <c r="P34" s="7"/>
      <c r="Q34" s="7"/>
      <c r="R34" s="7"/>
    </row>
    <row r="35" spans="1:21" s="9" customFormat="1" ht="19.5" customHeight="1">
      <c r="A35" s="7"/>
      <c r="B35" s="777" t="s">
        <v>258</v>
      </c>
      <c r="C35" s="778"/>
      <c r="D35" s="779"/>
      <c r="E35" s="7"/>
      <c r="F35" s="7"/>
      <c r="G35" s="7"/>
      <c r="H35" s="7"/>
      <c r="I35" s="7"/>
      <c r="J35" s="7"/>
      <c r="K35" s="7"/>
      <c r="L35" s="7"/>
      <c r="M35" s="7"/>
      <c r="N35" s="7"/>
      <c r="O35" s="7"/>
      <c r="P35" s="7"/>
      <c r="Q35" s="7"/>
      <c r="R35" s="7"/>
    </row>
    <row r="36" spans="1:21" s="9" customFormat="1" ht="19.5" customHeight="1">
      <c r="A36" s="7">
        <v>1</v>
      </c>
      <c r="B36" s="189">
        <v>1</v>
      </c>
      <c r="C36" s="780" t="s">
        <v>259</v>
      </c>
      <c r="D36" s="780"/>
      <c r="E36" s="780"/>
      <c r="F36" s="780"/>
      <c r="G36" s="780"/>
      <c r="H36" s="780"/>
      <c r="I36" s="780"/>
      <c r="J36" s="780"/>
      <c r="K36" s="780"/>
      <c r="L36" s="780"/>
      <c r="M36" s="780"/>
      <c r="N36" s="780"/>
      <c r="O36" s="780"/>
      <c r="P36" s="780"/>
      <c r="Q36" s="780"/>
      <c r="R36" s="780"/>
    </row>
    <row r="37" spans="1:21" s="9" customFormat="1" ht="19.5" customHeight="1">
      <c r="A37" s="190">
        <v>2</v>
      </c>
      <c r="B37" s="191">
        <v>2</v>
      </c>
      <c r="C37" s="783" t="s">
        <v>260</v>
      </c>
      <c r="D37" s="783"/>
      <c r="E37" s="783"/>
      <c r="F37" s="783"/>
      <c r="G37" s="783"/>
      <c r="H37" s="783"/>
      <c r="I37" s="783"/>
      <c r="J37" s="783"/>
      <c r="K37" s="783"/>
      <c r="L37" s="783"/>
      <c r="M37" s="783"/>
      <c r="N37" s="783"/>
      <c r="O37" s="783"/>
      <c r="P37" s="783"/>
      <c r="Q37" s="783"/>
      <c r="R37" s="783"/>
    </row>
    <row r="38" spans="1:21" s="9" customFormat="1" ht="19.5" customHeight="1">
      <c r="A38" s="7" t="s">
        <v>261</v>
      </c>
      <c r="B38" s="126"/>
      <c r="C38" s="784" t="s">
        <v>262</v>
      </c>
      <c r="D38" s="784"/>
      <c r="E38" s="784"/>
      <c r="F38" s="784"/>
      <c r="G38" s="784"/>
      <c r="H38" s="784"/>
      <c r="I38" s="784"/>
      <c r="J38" s="784"/>
      <c r="K38" s="784"/>
      <c r="L38" s="784"/>
      <c r="M38" s="784"/>
      <c r="N38" s="784"/>
      <c r="O38" s="784"/>
      <c r="P38" s="784"/>
      <c r="Q38" s="784"/>
      <c r="R38" s="784"/>
      <c r="U38" s="192"/>
    </row>
    <row r="39" spans="1:21" s="9" customFormat="1" ht="19.5" customHeight="1">
      <c r="A39" s="7">
        <v>3</v>
      </c>
      <c r="B39" s="191">
        <v>3</v>
      </c>
      <c r="C39" s="775" t="s">
        <v>263</v>
      </c>
      <c r="D39" s="775"/>
      <c r="E39" s="775"/>
      <c r="F39" s="775"/>
      <c r="G39" s="775"/>
      <c r="H39" s="775"/>
      <c r="I39" s="775"/>
      <c r="J39" s="775"/>
      <c r="K39" s="775"/>
      <c r="L39" s="775"/>
      <c r="M39" s="775"/>
      <c r="N39" s="775"/>
      <c r="O39" s="775"/>
      <c r="P39" s="775"/>
      <c r="Q39" s="775"/>
      <c r="R39" s="775"/>
    </row>
    <row r="40" spans="1:21" s="9" customFormat="1" ht="19.5" customHeight="1">
      <c r="A40" s="7" t="s">
        <v>261</v>
      </c>
      <c r="B40" s="126"/>
      <c r="C40" s="781" t="s">
        <v>264</v>
      </c>
      <c r="D40" s="781"/>
      <c r="E40" s="781"/>
      <c r="F40" s="781"/>
      <c r="G40" s="781"/>
      <c r="H40" s="781"/>
      <c r="I40" s="781"/>
      <c r="J40" s="781"/>
      <c r="K40" s="781"/>
      <c r="L40" s="781"/>
      <c r="M40" s="781"/>
      <c r="N40" s="781"/>
      <c r="O40" s="781"/>
      <c r="P40" s="781"/>
      <c r="Q40" s="781"/>
      <c r="R40" s="781"/>
    </row>
    <row r="41" spans="1:21" s="9" customFormat="1" ht="19.5" customHeight="1">
      <c r="A41" s="7">
        <v>4</v>
      </c>
      <c r="B41" s="191">
        <v>4</v>
      </c>
      <c r="C41" s="775" t="s">
        <v>265</v>
      </c>
      <c r="D41" s="775"/>
      <c r="E41" s="775"/>
      <c r="F41" s="775"/>
      <c r="G41" s="775"/>
      <c r="H41" s="775"/>
      <c r="I41" s="775"/>
      <c r="J41" s="775"/>
      <c r="K41" s="775"/>
      <c r="L41" s="775"/>
      <c r="M41" s="775"/>
      <c r="N41" s="775"/>
      <c r="O41" s="775"/>
      <c r="P41" s="775"/>
      <c r="Q41" s="775"/>
      <c r="R41" s="775"/>
    </row>
    <row r="42" spans="1:21" s="9" customFormat="1" ht="19.5" customHeight="1">
      <c r="A42" s="7"/>
      <c r="B42" s="7"/>
      <c r="C42" s="782" t="s">
        <v>266</v>
      </c>
      <c r="D42" s="782"/>
      <c r="E42" s="782"/>
      <c r="F42" s="782"/>
      <c r="G42" s="782"/>
      <c r="H42" s="782"/>
      <c r="I42" s="782"/>
      <c r="J42" s="782"/>
      <c r="K42" s="782"/>
      <c r="L42" s="782"/>
      <c r="M42" s="782"/>
      <c r="N42" s="782"/>
      <c r="O42" s="782"/>
      <c r="P42" s="782"/>
      <c r="Q42" s="782"/>
      <c r="R42" s="782"/>
    </row>
  </sheetData>
  <mergeCells count="47">
    <mergeCell ref="C40:R40"/>
    <mergeCell ref="C41:R41"/>
    <mergeCell ref="C42:R42"/>
    <mergeCell ref="K14:R15"/>
    <mergeCell ref="C37:R37"/>
    <mergeCell ref="C38:R38"/>
    <mergeCell ref="B25:D26"/>
    <mergeCell ref="F25:J26"/>
    <mergeCell ref="K25:M26"/>
    <mergeCell ref="N25:R26"/>
    <mergeCell ref="B21:D21"/>
    <mergeCell ref="F21:J21"/>
    <mergeCell ref="K21:M21"/>
    <mergeCell ref="N21:R21"/>
    <mergeCell ref="B23:D24"/>
    <mergeCell ref="F23:J24"/>
    <mergeCell ref="C39:R39"/>
    <mergeCell ref="A31:R31"/>
    <mergeCell ref="A33:B33"/>
    <mergeCell ref="B35:D35"/>
    <mergeCell ref="C36:R36"/>
    <mergeCell ref="A3:R3"/>
    <mergeCell ref="G10:H10"/>
    <mergeCell ref="A18:B18"/>
    <mergeCell ref="B20:D20"/>
    <mergeCell ref="F20:J20"/>
    <mergeCell ref="K20:M20"/>
    <mergeCell ref="N20:R20"/>
    <mergeCell ref="K11:R12"/>
    <mergeCell ref="K16:R16"/>
    <mergeCell ref="O5:Q5"/>
    <mergeCell ref="N28:O28"/>
    <mergeCell ref="B22:D22"/>
    <mergeCell ref="F22:J22"/>
    <mergeCell ref="K22:M22"/>
    <mergeCell ref="N22:R22"/>
    <mergeCell ref="K23:M24"/>
    <mergeCell ref="B27:D30"/>
    <mergeCell ref="F27:M29"/>
    <mergeCell ref="N23:Q23"/>
    <mergeCell ref="N24:Q24"/>
    <mergeCell ref="N27:O27"/>
    <mergeCell ref="P27:R27"/>
    <mergeCell ref="P28:R28"/>
    <mergeCell ref="Q30:R30"/>
    <mergeCell ref="Q29:R29"/>
    <mergeCell ref="H30:K30"/>
  </mergeCells>
  <phoneticPr fontId="3"/>
  <conditionalFormatting sqref="K11:R12">
    <cfRule type="cellIs" dxfId="76" priority="7" operator="equal">
      <formula>""</formula>
    </cfRule>
  </conditionalFormatting>
  <conditionalFormatting sqref="K16:R16">
    <cfRule type="cellIs" dxfId="75" priority="6" operator="equal">
      <formula>""</formula>
    </cfRule>
  </conditionalFormatting>
  <conditionalFormatting sqref="F20:J26">
    <cfRule type="cellIs" dxfId="74" priority="5" operator="equal">
      <formula>""</formula>
    </cfRule>
  </conditionalFormatting>
  <conditionalFormatting sqref="F27:M29">
    <cfRule type="cellIs" dxfId="73" priority="4" operator="equal">
      <formula>""</formula>
    </cfRule>
  </conditionalFormatting>
  <conditionalFormatting sqref="H18">
    <cfRule type="cellIs" dxfId="72" priority="3" operator="equal">
      <formula>""</formula>
    </cfRule>
  </conditionalFormatting>
  <conditionalFormatting sqref="N22:R22 N23:Q24">
    <cfRule type="cellIs" dxfId="71" priority="2" operator="equal">
      <formula>""</formula>
    </cfRule>
  </conditionalFormatting>
  <conditionalFormatting sqref="H30:K30">
    <cfRule type="cellIs" dxfId="70" priority="1" operator="equal">
      <formula>""</formula>
    </cfRule>
  </conditionalFormatting>
  <dataValidations count="1">
    <dataValidation type="list" allowBlank="1" showInputMessage="1" showErrorMessage="1" sqref="H18" xr:uid="{2A59BD01-B185-436A-8342-879CCFCE19C5}">
      <formula1>"設　置　　,変　更　　,休　止　　,廃　止　　,"</formula1>
    </dataValidation>
  </dataValidations>
  <pageMargins left="0.78740157480314965" right="0.51181102362204722" top="0.74803149606299213" bottom="0.74803149606299213"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84461-2268-4C90-A38E-5E895F5C4DA6}">
  <sheetPr codeName="Sheet7">
    <tabColor rgb="FFFFC7CE"/>
    <pageSetUpPr fitToPage="1"/>
  </sheetPr>
  <dimension ref="A1:AP35"/>
  <sheetViews>
    <sheetView view="pageBreakPreview" zoomScale="90" zoomScaleNormal="100" zoomScaleSheetLayoutView="90" workbookViewId="0">
      <selection activeCell="AD12" sqref="AD12:AH12"/>
    </sheetView>
  </sheetViews>
  <sheetFormatPr defaultColWidth="9" defaultRowHeight="13.5"/>
  <cols>
    <col min="1" max="2" width="1.25" style="9" customWidth="1"/>
    <col min="3" max="4" width="2.625" style="9" customWidth="1"/>
    <col min="5" max="6" width="1.25" style="9" customWidth="1"/>
    <col min="7" max="12" width="2.625" style="9" customWidth="1"/>
    <col min="13" max="13" width="1.25" style="9" customWidth="1"/>
    <col min="14" max="39" width="2.625" style="9" customWidth="1"/>
    <col min="40" max="16384" width="9" style="9"/>
  </cols>
  <sheetData>
    <row r="1" spans="1:42" s="4" customFormat="1" ht="16.5" customHeight="1">
      <c r="A1" s="1" t="s">
        <v>141</v>
      </c>
      <c r="B1" s="2"/>
      <c r="C1" s="2"/>
      <c r="D1" s="2"/>
      <c r="E1" s="2"/>
      <c r="F1" s="2"/>
      <c r="G1" s="2"/>
      <c r="H1" s="2"/>
      <c r="I1" s="2"/>
      <c r="J1" s="3"/>
      <c r="K1" s="3"/>
      <c r="L1" s="3"/>
      <c r="M1" s="3"/>
      <c r="N1" s="3"/>
      <c r="O1" s="3"/>
      <c r="P1" s="3"/>
      <c r="Q1" s="3"/>
      <c r="R1" s="3"/>
      <c r="S1" s="3"/>
      <c r="T1" s="3"/>
      <c r="U1" s="3"/>
      <c r="X1" s="684"/>
      <c r="Y1" s="684"/>
      <c r="Z1" s="684"/>
      <c r="AA1" s="684"/>
      <c r="AB1" s="684"/>
      <c r="AC1" s="684"/>
      <c r="AD1" s="684"/>
      <c r="AE1" s="684"/>
      <c r="AF1" s="684"/>
      <c r="AG1" s="684"/>
      <c r="AH1" s="684"/>
      <c r="AI1" s="684"/>
      <c r="AJ1" s="684"/>
      <c r="AK1" s="684"/>
      <c r="AL1" s="684"/>
      <c r="AM1" s="684"/>
      <c r="AN1" s="123"/>
      <c r="AO1" s="123"/>
    </row>
    <row r="2" spans="1:42" s="4" customFormat="1" ht="49.5" customHeight="1">
      <c r="A2" s="3"/>
      <c r="B2" s="3"/>
      <c r="C2" s="3"/>
      <c r="D2" s="3"/>
      <c r="E2" s="3"/>
      <c r="F2" s="3"/>
      <c r="G2" s="3"/>
      <c r="H2" s="3"/>
      <c r="I2" s="3"/>
      <c r="J2" s="3"/>
      <c r="K2" s="3"/>
      <c r="L2" s="3"/>
      <c r="M2" s="3"/>
      <c r="N2" s="3"/>
      <c r="O2" s="3"/>
      <c r="P2" s="3"/>
      <c r="Q2" s="3"/>
      <c r="R2" s="3"/>
      <c r="S2" s="3"/>
      <c r="T2" s="3"/>
      <c r="U2" s="3"/>
      <c r="X2" s="124"/>
      <c r="Y2" s="124"/>
      <c r="Z2" s="124"/>
      <c r="AA2" s="124"/>
      <c r="AB2" s="124"/>
      <c r="AC2" s="124"/>
      <c r="AD2" s="124"/>
      <c r="AE2" s="124"/>
      <c r="AF2" s="124"/>
      <c r="AG2" s="124"/>
      <c r="AH2" s="124"/>
      <c r="AI2" s="124"/>
      <c r="AJ2" s="124"/>
      <c r="AK2" s="124"/>
      <c r="AL2" s="124"/>
      <c r="AM2" s="124"/>
      <c r="AN2" s="175" t="s">
        <v>375</v>
      </c>
    </row>
    <row r="3" spans="1:42" s="4" customFormat="1" ht="22.5" customHeight="1">
      <c r="A3" s="3"/>
      <c r="B3" s="3"/>
      <c r="C3" s="3"/>
      <c r="D3" s="3"/>
      <c r="E3" s="3"/>
      <c r="F3" s="3"/>
      <c r="G3" s="3"/>
      <c r="H3" s="3"/>
      <c r="I3" s="3"/>
      <c r="J3" s="3"/>
      <c r="K3" s="3"/>
      <c r="L3" s="3"/>
      <c r="M3" s="3"/>
      <c r="N3" s="3"/>
      <c r="O3" s="3"/>
      <c r="P3" s="3"/>
      <c r="Q3" s="3"/>
      <c r="R3" s="3"/>
      <c r="S3" s="3"/>
      <c r="T3" s="3"/>
      <c r="U3" s="3"/>
      <c r="V3" s="43"/>
      <c r="W3" s="43"/>
      <c r="X3" s="43"/>
      <c r="Y3" s="43"/>
      <c r="Z3" s="43"/>
      <c r="AA3" s="43"/>
      <c r="AB3" s="43"/>
      <c r="AC3" s="43"/>
      <c r="AD3" s="43"/>
      <c r="AE3" s="43"/>
      <c r="AF3" s="43"/>
      <c r="AG3" s="43"/>
      <c r="AH3" s="43"/>
      <c r="AI3" s="43"/>
      <c r="AJ3" s="43"/>
      <c r="AK3" s="43"/>
      <c r="AL3" s="43"/>
      <c r="AM3" s="43"/>
      <c r="AN3" s="384"/>
    </row>
    <row r="4" spans="1:42" ht="27" customHeight="1">
      <c r="A4" s="816" t="s">
        <v>142</v>
      </c>
      <c r="B4" s="816"/>
      <c r="C4" s="816"/>
      <c r="D4" s="816"/>
      <c r="E4" s="816"/>
      <c r="F4" s="816"/>
      <c r="G4" s="816"/>
      <c r="H4" s="816"/>
      <c r="I4" s="816"/>
      <c r="J4" s="816"/>
      <c r="K4" s="816"/>
      <c r="L4" s="816"/>
      <c r="M4" s="816"/>
      <c r="N4" s="816"/>
      <c r="O4" s="816"/>
      <c r="P4" s="816"/>
      <c r="Q4" s="816"/>
      <c r="R4" s="816"/>
      <c r="S4" s="816"/>
      <c r="T4" s="816"/>
      <c r="U4" s="816"/>
      <c r="V4" s="816"/>
      <c r="W4" s="816"/>
      <c r="X4" s="816"/>
      <c r="Y4" s="816"/>
      <c r="Z4" s="816"/>
      <c r="AA4" s="816"/>
      <c r="AB4" s="816"/>
      <c r="AC4" s="816"/>
      <c r="AD4" s="816"/>
      <c r="AE4" s="816"/>
      <c r="AF4" s="816"/>
      <c r="AG4" s="816"/>
      <c r="AH4" s="816"/>
      <c r="AI4" s="816"/>
      <c r="AJ4" s="816"/>
      <c r="AK4" s="816"/>
      <c r="AL4" s="816"/>
      <c r="AN4" s="385" t="s">
        <v>376</v>
      </c>
    </row>
    <row r="5" spans="1:42" ht="16.5" customHeight="1">
      <c r="A5" s="125"/>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row>
    <row r="6" spans="1:42" s="4" customFormat="1" ht="23.1" customHeight="1">
      <c r="A6" s="3"/>
      <c r="B6" s="3"/>
      <c r="C6" s="3"/>
      <c r="D6" s="3"/>
      <c r="E6" s="3"/>
      <c r="F6" s="3"/>
      <c r="G6" s="3"/>
      <c r="H6" s="3"/>
      <c r="I6" s="3"/>
      <c r="J6" s="3"/>
      <c r="K6" s="3"/>
      <c r="L6" s="3"/>
      <c r="M6" s="3"/>
      <c r="N6" s="3"/>
      <c r="O6" s="3"/>
      <c r="P6" s="3"/>
      <c r="Q6" s="3"/>
      <c r="R6" s="3"/>
      <c r="S6" s="3"/>
      <c r="T6" s="3"/>
      <c r="U6" s="3"/>
      <c r="V6" s="3"/>
      <c r="X6" s="6"/>
      <c r="Y6" s="6"/>
      <c r="Z6" s="6"/>
      <c r="AA6" s="6"/>
      <c r="AB6" s="7"/>
      <c r="AC6" s="771" t="s">
        <v>167</v>
      </c>
      <c r="AD6" s="771"/>
      <c r="AE6" s="771"/>
      <c r="AF6" s="771"/>
      <c r="AG6" s="7" t="s">
        <v>2</v>
      </c>
      <c r="AH6" s="771"/>
      <c r="AI6" s="771"/>
      <c r="AJ6" s="7" t="s">
        <v>3</v>
      </c>
      <c r="AK6" s="771"/>
      <c r="AL6" s="771"/>
      <c r="AM6" s="7" t="s">
        <v>4</v>
      </c>
    </row>
    <row r="7" spans="1:42" ht="20.100000000000001" customHeight="1">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row>
    <row r="8" spans="1:42" ht="24" customHeight="1">
      <c r="A8" s="7" t="s">
        <v>143</v>
      </c>
      <c r="B8" s="7"/>
      <c r="C8" s="7"/>
      <c r="D8" s="7"/>
      <c r="E8" s="7"/>
      <c r="F8" s="7"/>
      <c r="G8" s="7"/>
      <c r="H8" s="7"/>
      <c r="I8" s="7"/>
      <c r="J8" s="7"/>
      <c r="K8" s="7"/>
      <c r="L8" s="7"/>
      <c r="M8" s="7"/>
      <c r="N8" s="9" t="s">
        <v>144</v>
      </c>
      <c r="P8" s="7"/>
      <c r="Q8" s="7"/>
      <c r="R8" s="7"/>
      <c r="S8" s="7"/>
      <c r="T8" s="7"/>
      <c r="U8" s="7"/>
      <c r="V8" s="7"/>
      <c r="W8" s="7"/>
      <c r="X8" s="7"/>
      <c r="Y8" s="126"/>
      <c r="Z8" s="126"/>
      <c r="AA8" s="126"/>
      <c r="AB8" s="126"/>
      <c r="AC8" s="126"/>
      <c r="AD8" s="126"/>
      <c r="AE8" s="126"/>
      <c r="AF8" s="126"/>
      <c r="AG8" s="126"/>
      <c r="AH8" s="126"/>
      <c r="AI8" s="126"/>
      <c r="AJ8" s="126"/>
      <c r="AK8" s="126"/>
      <c r="AL8" s="126"/>
    </row>
    <row r="9" spans="1:42" ht="16.5" customHeight="1">
      <c r="A9" s="7"/>
      <c r="B9" s="7"/>
      <c r="C9" s="7"/>
      <c r="D9" s="7"/>
      <c r="E9" s="7"/>
      <c r="F9" s="7"/>
      <c r="G9" s="7"/>
      <c r="H9" s="7"/>
      <c r="I9" s="7"/>
      <c r="J9" s="7"/>
      <c r="K9" s="7"/>
      <c r="M9" s="7"/>
      <c r="O9" s="7"/>
      <c r="P9" s="7"/>
      <c r="Q9" s="7"/>
      <c r="R9" s="7"/>
      <c r="S9" s="7"/>
      <c r="T9" s="7"/>
      <c r="U9" s="7"/>
      <c r="V9" s="7"/>
      <c r="W9" s="7"/>
      <c r="X9" s="7"/>
      <c r="Y9" s="126"/>
      <c r="Z9" s="126"/>
      <c r="AA9" s="126"/>
      <c r="AB9" s="126"/>
      <c r="AC9" s="126"/>
      <c r="AD9" s="126"/>
      <c r="AE9" s="126"/>
      <c r="AF9" s="126"/>
      <c r="AG9" s="126"/>
      <c r="AH9" s="126"/>
      <c r="AI9" s="126"/>
      <c r="AJ9" s="126"/>
      <c r="AK9" s="126"/>
      <c r="AL9" s="126"/>
    </row>
    <row r="10" spans="1:42" ht="24" customHeight="1">
      <c r="A10" s="7"/>
      <c r="B10" s="7"/>
      <c r="C10" s="7"/>
      <c r="D10" s="7"/>
      <c r="E10" s="7"/>
      <c r="F10" s="7"/>
      <c r="G10" s="7"/>
      <c r="H10" s="7"/>
      <c r="I10" s="7"/>
      <c r="J10" s="7"/>
      <c r="K10" s="7"/>
      <c r="L10" s="7"/>
      <c r="M10" s="7"/>
      <c r="N10" s="7"/>
      <c r="O10" s="7"/>
      <c r="P10" s="7"/>
      <c r="Q10" s="7"/>
      <c r="R10" s="7"/>
      <c r="S10" s="7"/>
      <c r="T10" s="7"/>
      <c r="U10" s="7"/>
      <c r="V10" s="812"/>
      <c r="W10" s="812"/>
      <c r="X10" s="812"/>
      <c r="Y10" s="126"/>
      <c r="Z10" s="126"/>
      <c r="AA10" s="126"/>
      <c r="AB10" s="126"/>
      <c r="AC10" s="126"/>
      <c r="AD10" s="126"/>
      <c r="AE10" s="126"/>
      <c r="AF10" s="126"/>
      <c r="AG10" s="126"/>
      <c r="AH10" s="126"/>
      <c r="AI10" s="126"/>
      <c r="AJ10" s="126"/>
      <c r="AK10" s="126"/>
      <c r="AL10" s="126"/>
    </row>
    <row r="11" spans="1:42" ht="24" customHeight="1">
      <c r="A11" s="10"/>
      <c r="B11" s="10"/>
      <c r="C11" s="10"/>
      <c r="D11" s="10"/>
      <c r="E11" s="10"/>
      <c r="F11" s="10"/>
      <c r="G11" s="10"/>
      <c r="H11" s="10"/>
      <c r="I11" s="10"/>
      <c r="J11" s="10"/>
      <c r="K11" s="10"/>
      <c r="L11" s="10"/>
      <c r="M11" s="10"/>
      <c r="Q11" s="810" t="s">
        <v>36</v>
      </c>
      <c r="R11" s="810"/>
      <c r="S11" s="810"/>
      <c r="T11" s="810"/>
      <c r="U11" s="810"/>
      <c r="V11" s="810"/>
      <c r="W11" s="810"/>
      <c r="X11" s="810"/>
      <c r="Y11" s="813">
        <f>①!$K$28</f>
        <v>0</v>
      </c>
      <c r="Z11" s="813"/>
      <c r="AA11" s="813"/>
      <c r="AB11" s="813"/>
      <c r="AC11" s="813"/>
      <c r="AD11" s="813"/>
      <c r="AE11" s="813"/>
      <c r="AF11" s="813"/>
      <c r="AG11" s="813"/>
      <c r="AH11" s="813"/>
      <c r="AI11" s="813"/>
      <c r="AJ11" s="813"/>
      <c r="AK11" s="813"/>
      <c r="AL11" s="813"/>
      <c r="AM11" s="813"/>
    </row>
    <row r="12" spans="1:42" ht="24" customHeight="1">
      <c r="A12" s="10"/>
      <c r="B12" s="10"/>
      <c r="C12" s="10"/>
      <c r="D12" s="10"/>
      <c r="E12" s="10"/>
      <c r="F12" s="10"/>
      <c r="G12" s="10"/>
      <c r="H12" s="10"/>
      <c r="I12" s="10"/>
      <c r="J12" s="10"/>
      <c r="K12" s="10"/>
      <c r="L12" s="10"/>
      <c r="M12" s="10"/>
      <c r="N12" s="10"/>
      <c r="O12" s="10"/>
      <c r="P12" s="10"/>
      <c r="Q12" s="814" t="s">
        <v>145</v>
      </c>
      <c r="R12" s="814"/>
      <c r="S12" s="814"/>
      <c r="T12" s="814"/>
      <c r="U12" s="814"/>
      <c r="V12" s="814"/>
      <c r="W12" s="814"/>
      <c r="X12" s="814"/>
      <c r="Y12" s="127"/>
      <c r="Z12" s="127"/>
      <c r="AA12" s="127"/>
      <c r="AB12" s="689" t="s">
        <v>38</v>
      </c>
      <c r="AC12" s="689"/>
      <c r="AD12" s="815">
        <f>①!$P$30</f>
        <v>0</v>
      </c>
      <c r="AE12" s="815"/>
      <c r="AF12" s="815"/>
      <c r="AG12" s="815"/>
      <c r="AH12" s="815"/>
      <c r="AI12" s="689" t="s">
        <v>39</v>
      </c>
      <c r="AJ12" s="689"/>
      <c r="AK12" s="127"/>
      <c r="AL12" s="127"/>
      <c r="AM12" s="127"/>
    </row>
    <row r="13" spans="1:42" ht="24" customHeight="1">
      <c r="A13" s="10"/>
      <c r="B13" s="10"/>
      <c r="C13" s="10"/>
      <c r="D13" s="10"/>
      <c r="E13" s="10"/>
      <c r="F13" s="10"/>
      <c r="G13" s="10"/>
      <c r="H13" s="10"/>
      <c r="I13" s="10"/>
      <c r="J13" s="10"/>
      <c r="K13" s="10"/>
      <c r="L13" s="10"/>
      <c r="M13" s="10"/>
      <c r="N13" s="10"/>
      <c r="O13" s="10"/>
      <c r="P13" s="10"/>
      <c r="Q13" s="128"/>
      <c r="R13" s="128"/>
      <c r="V13" s="810" t="s">
        <v>146</v>
      </c>
      <c r="W13" s="810"/>
      <c r="X13" s="810"/>
      <c r="Y13" s="129"/>
      <c r="Z13" s="811"/>
      <c r="AA13" s="811"/>
      <c r="AB13" s="811"/>
      <c r="AC13" s="811"/>
      <c r="AD13" s="129" t="s">
        <v>147</v>
      </c>
      <c r="AE13" s="811"/>
      <c r="AF13" s="811"/>
      <c r="AG13" s="811"/>
      <c r="AH13" s="811"/>
      <c r="AI13" s="129" t="s">
        <v>147</v>
      </c>
      <c r="AJ13" s="811"/>
      <c r="AK13" s="811"/>
      <c r="AL13" s="811"/>
      <c r="AM13" s="811"/>
    </row>
    <row r="14" spans="1:42" ht="27" customHeight="1">
      <c r="A14" s="10"/>
      <c r="B14" s="10"/>
      <c r="C14" s="660" t="s">
        <v>148</v>
      </c>
      <c r="D14" s="660"/>
      <c r="E14" s="660"/>
      <c r="F14" s="660"/>
      <c r="G14" s="660"/>
      <c r="H14" s="660"/>
      <c r="I14" s="660"/>
      <c r="J14" s="660"/>
      <c r="K14" s="660"/>
      <c r="L14" s="660"/>
      <c r="M14" s="660"/>
      <c r="N14" s="660"/>
      <c r="O14" s="660"/>
      <c r="P14" s="660"/>
      <c r="Q14" s="660"/>
      <c r="R14" s="660"/>
      <c r="S14" s="660"/>
      <c r="T14" s="660"/>
      <c r="U14" s="660"/>
      <c r="V14" s="660"/>
      <c r="W14" s="660"/>
      <c r="X14" s="660"/>
      <c r="Y14" s="660"/>
      <c r="Z14" s="660"/>
      <c r="AA14" s="660"/>
      <c r="AB14" s="660"/>
      <c r="AC14" s="660"/>
      <c r="AD14" s="660"/>
      <c r="AE14" s="660"/>
      <c r="AF14" s="660"/>
      <c r="AG14" s="660"/>
      <c r="AH14" s="660"/>
      <c r="AI14" s="660"/>
      <c r="AJ14" s="660"/>
      <c r="AK14" s="660"/>
      <c r="AL14" s="660"/>
      <c r="AM14" s="660"/>
      <c r="AN14" s="411" t="str">
        <f>IF(AP14=①!AC29,"確認日一致","確認日不一致")</f>
        <v>確認日一致</v>
      </c>
      <c r="AO14" s="410"/>
      <c r="AP14" s="408" t="str">
        <f>TEXT(Q15,0)&amp;TEXT(V15,0)&amp;TEXT(AA15,0)&amp;TEXT(AG15,0)</f>
        <v>0000</v>
      </c>
    </row>
    <row r="15" spans="1:42" ht="45" customHeight="1">
      <c r="A15" s="130"/>
      <c r="B15" s="648" t="s">
        <v>149</v>
      </c>
      <c r="C15" s="648"/>
      <c r="D15" s="648"/>
      <c r="E15" s="648"/>
      <c r="F15" s="648"/>
      <c r="G15" s="648"/>
      <c r="H15" s="648"/>
      <c r="I15" s="648"/>
      <c r="J15" s="648"/>
      <c r="K15" s="648"/>
      <c r="L15" s="648"/>
      <c r="M15" s="131"/>
      <c r="N15" s="791" t="s">
        <v>167</v>
      </c>
      <c r="O15" s="654"/>
      <c r="P15" s="654"/>
      <c r="Q15" s="805"/>
      <c r="R15" s="805"/>
      <c r="S15" s="805"/>
      <c r="T15" s="654" t="s">
        <v>2</v>
      </c>
      <c r="U15" s="654"/>
      <c r="V15" s="805"/>
      <c r="W15" s="805"/>
      <c r="X15" s="805"/>
      <c r="Y15" s="654" t="s">
        <v>3</v>
      </c>
      <c r="Z15" s="654"/>
      <c r="AA15" s="805"/>
      <c r="AB15" s="805"/>
      <c r="AC15" s="805"/>
      <c r="AD15" s="654" t="s">
        <v>4</v>
      </c>
      <c r="AE15" s="654"/>
      <c r="AF15" s="132" t="s">
        <v>38</v>
      </c>
      <c r="AG15" s="805"/>
      <c r="AH15" s="805"/>
      <c r="AI15" s="805"/>
      <c r="AJ15" s="805"/>
      <c r="AK15" s="805"/>
      <c r="AL15" s="805"/>
      <c r="AM15" s="133" t="s">
        <v>39</v>
      </c>
      <c r="AN15" s="277" t="s">
        <v>313</v>
      </c>
      <c r="AO15" s="174" t="s">
        <v>314</v>
      </c>
    </row>
    <row r="16" spans="1:42" ht="30" customHeight="1">
      <c r="A16" s="134"/>
      <c r="B16" s="618" t="s">
        <v>150</v>
      </c>
      <c r="C16" s="618"/>
      <c r="D16" s="618"/>
      <c r="E16" s="618"/>
      <c r="F16" s="618"/>
      <c r="G16" s="618"/>
      <c r="H16" s="618"/>
      <c r="I16" s="618"/>
      <c r="J16" s="618"/>
      <c r="K16" s="618"/>
      <c r="L16" s="618"/>
      <c r="M16" s="135"/>
      <c r="N16" s="807" t="s">
        <v>23</v>
      </c>
      <c r="O16" s="673"/>
      <c r="P16" s="673"/>
      <c r="Q16" s="673"/>
      <c r="R16" s="808">
        <f>①!$B$9</f>
        <v>0</v>
      </c>
      <c r="S16" s="808"/>
      <c r="T16" s="808"/>
      <c r="U16" s="808"/>
      <c r="V16" s="808"/>
      <c r="W16" s="808"/>
      <c r="X16" s="808"/>
      <c r="Y16" s="808"/>
      <c r="Z16" s="808"/>
      <c r="AA16" s="808"/>
      <c r="AB16" s="808"/>
      <c r="AC16" s="808"/>
      <c r="AD16" s="808"/>
      <c r="AE16" s="808"/>
      <c r="AF16" s="808"/>
      <c r="AG16" s="808"/>
      <c r="AH16" s="808"/>
      <c r="AI16" s="808"/>
      <c r="AJ16" s="808"/>
      <c r="AK16" s="808"/>
      <c r="AL16" s="808"/>
      <c r="AM16" s="809"/>
    </row>
    <row r="17" spans="1:39" ht="14.25">
      <c r="A17" s="136"/>
      <c r="B17" s="628"/>
      <c r="C17" s="628"/>
      <c r="D17" s="628"/>
      <c r="E17" s="628"/>
      <c r="F17" s="628"/>
      <c r="G17" s="628"/>
      <c r="H17" s="628"/>
      <c r="I17" s="628"/>
      <c r="J17" s="628"/>
      <c r="K17" s="628"/>
      <c r="L17" s="628"/>
      <c r="M17" s="137"/>
      <c r="N17" s="27"/>
      <c r="O17" s="28"/>
      <c r="P17" s="632" t="s">
        <v>151</v>
      </c>
      <c r="Q17" s="632"/>
      <c r="R17" s="632"/>
      <c r="S17" s="632"/>
      <c r="T17" s="632"/>
      <c r="U17" s="632"/>
      <c r="V17" s="632"/>
      <c r="W17" s="632"/>
      <c r="X17" s="632"/>
      <c r="Y17" s="632"/>
      <c r="Z17" s="632"/>
      <c r="AA17" s="632"/>
      <c r="AB17" s="632"/>
      <c r="AC17" s="632"/>
      <c r="AD17" s="632"/>
      <c r="AE17" s="632"/>
      <c r="AF17" s="632"/>
      <c r="AG17" s="632"/>
      <c r="AH17" s="632"/>
      <c r="AI17" s="632"/>
      <c r="AJ17" s="632"/>
      <c r="AK17" s="632"/>
      <c r="AL17" s="632"/>
      <c r="AM17" s="634"/>
    </row>
    <row r="18" spans="1:39" ht="45" customHeight="1">
      <c r="A18" s="134"/>
      <c r="B18" s="662" t="s">
        <v>7</v>
      </c>
      <c r="C18" s="618"/>
      <c r="D18" s="618"/>
      <c r="E18" s="618"/>
      <c r="F18" s="618"/>
      <c r="G18" s="618"/>
      <c r="H18" s="618"/>
      <c r="I18" s="618"/>
      <c r="J18" s="618"/>
      <c r="K18" s="618"/>
      <c r="L18" s="618"/>
      <c r="M18" s="135"/>
      <c r="N18" s="806">
        <f>①!$B$6</f>
        <v>0</v>
      </c>
      <c r="O18" s="665"/>
      <c r="P18" s="665"/>
      <c r="Q18" s="665"/>
      <c r="R18" s="665"/>
      <c r="S18" s="665"/>
      <c r="T18" s="665"/>
      <c r="U18" s="665"/>
      <c r="V18" s="665"/>
      <c r="W18" s="665"/>
      <c r="X18" s="665"/>
      <c r="Y18" s="665"/>
      <c r="Z18" s="665"/>
      <c r="AA18" s="665"/>
      <c r="AB18" s="665"/>
      <c r="AC18" s="665"/>
      <c r="AD18" s="665"/>
      <c r="AE18" s="665"/>
      <c r="AF18" s="665"/>
      <c r="AG18" s="665"/>
      <c r="AH18" s="665"/>
      <c r="AI18" s="665"/>
      <c r="AJ18" s="665"/>
      <c r="AK18" s="665"/>
      <c r="AL18" s="665"/>
      <c r="AM18" s="666"/>
    </row>
    <row r="19" spans="1:39" ht="45" customHeight="1">
      <c r="A19" s="134"/>
      <c r="B19" s="790" t="s">
        <v>152</v>
      </c>
      <c r="C19" s="790"/>
      <c r="D19" s="790"/>
      <c r="E19" s="790"/>
      <c r="F19" s="790"/>
      <c r="G19" s="790"/>
      <c r="H19" s="790"/>
      <c r="I19" s="790"/>
      <c r="J19" s="790"/>
      <c r="K19" s="790"/>
      <c r="L19" s="790"/>
      <c r="M19" s="135"/>
      <c r="N19" s="138"/>
      <c r="O19" s="139"/>
      <c r="P19" s="139"/>
      <c r="Q19" s="139"/>
      <c r="R19" s="139"/>
      <c r="S19" s="139"/>
      <c r="T19" s="139"/>
      <c r="U19" s="656" t="s">
        <v>38</v>
      </c>
      <c r="V19" s="656"/>
      <c r="W19" s="805"/>
      <c r="X19" s="805"/>
      <c r="Y19" s="805"/>
      <c r="Z19" s="805"/>
      <c r="AA19" s="805"/>
      <c r="AB19" s="805"/>
      <c r="AC19" s="805"/>
      <c r="AD19" s="805"/>
      <c r="AE19" s="656" t="s">
        <v>39</v>
      </c>
      <c r="AF19" s="656"/>
      <c r="AG19" s="787" t="s">
        <v>153</v>
      </c>
      <c r="AH19" s="787"/>
      <c r="AI19" s="787"/>
      <c r="AJ19" s="787"/>
      <c r="AK19" s="787"/>
      <c r="AL19" s="787"/>
      <c r="AM19" s="788"/>
    </row>
    <row r="20" spans="1:39" ht="45" customHeight="1">
      <c r="A20" s="130"/>
      <c r="B20" s="790" t="s">
        <v>154</v>
      </c>
      <c r="C20" s="648"/>
      <c r="D20" s="648"/>
      <c r="E20" s="648"/>
      <c r="F20" s="648"/>
      <c r="G20" s="648"/>
      <c r="H20" s="648"/>
      <c r="I20" s="648"/>
      <c r="J20" s="648"/>
      <c r="K20" s="648"/>
      <c r="L20" s="648"/>
      <c r="M20" s="131"/>
      <c r="N20" s="32"/>
      <c r="O20" s="33"/>
      <c r="P20" s="33"/>
      <c r="Q20" s="33"/>
      <c r="R20" s="33"/>
      <c r="S20" s="33"/>
      <c r="T20" s="33"/>
      <c r="U20" s="656" t="s">
        <v>38</v>
      </c>
      <c r="V20" s="656"/>
      <c r="W20" s="805"/>
      <c r="X20" s="805"/>
      <c r="Y20" s="805"/>
      <c r="Z20" s="805"/>
      <c r="AA20" s="805"/>
      <c r="AB20" s="805"/>
      <c r="AC20" s="805"/>
      <c r="AD20" s="805"/>
      <c r="AE20" s="656" t="s">
        <v>39</v>
      </c>
      <c r="AF20" s="656"/>
      <c r="AG20" s="787" t="s">
        <v>155</v>
      </c>
      <c r="AH20" s="787"/>
      <c r="AI20" s="787"/>
      <c r="AJ20" s="787"/>
      <c r="AK20" s="787"/>
      <c r="AL20" s="787"/>
      <c r="AM20" s="788"/>
    </row>
    <row r="21" spans="1:39" ht="45" customHeight="1">
      <c r="A21" s="130" t="s">
        <v>156</v>
      </c>
      <c r="B21" s="648" t="s">
        <v>157</v>
      </c>
      <c r="C21" s="648"/>
      <c r="D21" s="648"/>
      <c r="E21" s="648"/>
      <c r="F21" s="648"/>
      <c r="G21" s="648"/>
      <c r="H21" s="648"/>
      <c r="I21" s="648"/>
      <c r="J21" s="648"/>
      <c r="K21" s="648"/>
      <c r="L21" s="648"/>
      <c r="M21" s="131"/>
      <c r="N21" s="140"/>
      <c r="O21" s="33"/>
      <c r="P21" s="392" t="str">
        <f>IF(①!U12=TRUE,"✓","")</f>
        <v/>
      </c>
      <c r="Q21" s="656" t="s">
        <v>158</v>
      </c>
      <c r="R21" s="656"/>
      <c r="S21" s="656"/>
      <c r="T21" s="392" t="str">
        <f>IF(①!V12=TRUE,"✓","")</f>
        <v/>
      </c>
      <c r="U21" s="656" t="s">
        <v>159</v>
      </c>
      <c r="V21" s="656"/>
      <c r="W21" s="656"/>
      <c r="X21" s="392" t="str">
        <f>IF(①!W12=TRUE,"✓","")</f>
        <v/>
      </c>
      <c r="Y21" s="656" t="s">
        <v>160</v>
      </c>
      <c r="Z21" s="656"/>
      <c r="AA21" s="656"/>
      <c r="AB21" s="392" t="str">
        <f>IF(①!X12=TRUE,"✓","")</f>
        <v/>
      </c>
      <c r="AC21" s="656" t="s">
        <v>161</v>
      </c>
      <c r="AD21" s="656"/>
      <c r="AE21" s="656"/>
      <c r="AF21" s="392" t="str">
        <f>IF(①!Y12=TRUE,"✓","")</f>
        <v/>
      </c>
      <c r="AG21" s="817" t="s">
        <v>374</v>
      </c>
      <c r="AH21" s="817"/>
      <c r="AI21" s="817"/>
      <c r="AJ21" s="817"/>
      <c r="AK21" s="817"/>
      <c r="AL21" s="390"/>
      <c r="AM21" s="391"/>
    </row>
    <row r="22" spans="1:39" ht="45" customHeight="1">
      <c r="A22" s="799" t="s">
        <v>162</v>
      </c>
      <c r="B22" s="800"/>
      <c r="C22" s="800"/>
      <c r="D22" s="800"/>
      <c r="E22" s="800"/>
      <c r="F22" s="803" t="s">
        <v>163</v>
      </c>
      <c r="G22" s="629"/>
      <c r="H22" s="629"/>
      <c r="I22" s="629"/>
      <c r="J22" s="629"/>
      <c r="K22" s="629"/>
      <c r="L22" s="629"/>
      <c r="M22" s="755"/>
      <c r="N22" s="804" t="s">
        <v>167</v>
      </c>
      <c r="O22" s="798"/>
      <c r="P22" s="798"/>
      <c r="Q22" s="798"/>
      <c r="R22" s="797"/>
      <c r="S22" s="797"/>
      <c r="T22" s="797"/>
      <c r="U22" s="798" t="s">
        <v>2</v>
      </c>
      <c r="V22" s="798"/>
      <c r="W22" s="797"/>
      <c r="X22" s="797"/>
      <c r="Y22" s="797"/>
      <c r="Z22" s="798" t="s">
        <v>3</v>
      </c>
      <c r="AA22" s="798"/>
      <c r="AB22" s="797"/>
      <c r="AC22" s="797"/>
      <c r="AD22" s="797"/>
      <c r="AE22" s="798" t="s">
        <v>4</v>
      </c>
      <c r="AF22" s="798"/>
      <c r="AG22" s="141"/>
      <c r="AH22" s="141"/>
      <c r="AI22" s="141"/>
      <c r="AJ22" s="141"/>
      <c r="AK22" s="141"/>
      <c r="AL22" s="141"/>
      <c r="AM22" s="142"/>
    </row>
    <row r="23" spans="1:39" ht="45" customHeight="1">
      <c r="A23" s="801"/>
      <c r="B23" s="802"/>
      <c r="C23" s="802"/>
      <c r="D23" s="802"/>
      <c r="E23" s="802"/>
      <c r="F23" s="792" t="s">
        <v>164</v>
      </c>
      <c r="G23" s="647"/>
      <c r="H23" s="647"/>
      <c r="I23" s="647"/>
      <c r="J23" s="647"/>
      <c r="K23" s="647"/>
      <c r="L23" s="647"/>
      <c r="M23" s="793"/>
      <c r="N23" s="794" t="s">
        <v>167</v>
      </c>
      <c r="O23" s="795"/>
      <c r="P23" s="795"/>
      <c r="Q23" s="795"/>
      <c r="R23" s="796"/>
      <c r="S23" s="796"/>
      <c r="T23" s="796"/>
      <c r="U23" s="795" t="s">
        <v>2</v>
      </c>
      <c r="V23" s="795"/>
      <c r="W23" s="796"/>
      <c r="X23" s="796"/>
      <c r="Y23" s="796"/>
      <c r="Z23" s="795" t="s">
        <v>3</v>
      </c>
      <c r="AA23" s="795"/>
      <c r="AB23" s="796"/>
      <c r="AC23" s="796"/>
      <c r="AD23" s="796"/>
      <c r="AE23" s="795" t="s">
        <v>4</v>
      </c>
      <c r="AF23" s="795"/>
      <c r="AG23" s="143"/>
      <c r="AH23" s="143"/>
      <c r="AI23" s="143"/>
      <c r="AJ23" s="143"/>
      <c r="AK23" s="143"/>
      <c r="AL23" s="143"/>
      <c r="AM23" s="144"/>
    </row>
    <row r="24" spans="1:39" ht="45" customHeight="1">
      <c r="A24" s="130"/>
      <c r="B24" s="648" t="s">
        <v>165</v>
      </c>
      <c r="C24" s="648"/>
      <c r="D24" s="648"/>
      <c r="E24" s="648"/>
      <c r="F24" s="648"/>
      <c r="G24" s="648"/>
      <c r="H24" s="648"/>
      <c r="I24" s="648"/>
      <c r="J24" s="648"/>
      <c r="K24" s="648"/>
      <c r="L24" s="648"/>
      <c r="M24" s="131"/>
      <c r="N24" s="791" t="s">
        <v>167</v>
      </c>
      <c r="O24" s="654"/>
      <c r="P24" s="654"/>
      <c r="Q24" s="654"/>
      <c r="R24" s="786"/>
      <c r="S24" s="786"/>
      <c r="T24" s="786"/>
      <c r="U24" s="654" t="s">
        <v>2</v>
      </c>
      <c r="V24" s="654"/>
      <c r="W24" s="796"/>
      <c r="X24" s="796"/>
      <c r="Y24" s="796"/>
      <c r="Z24" s="654" t="s">
        <v>3</v>
      </c>
      <c r="AA24" s="654"/>
      <c r="AB24" s="786"/>
      <c r="AC24" s="786"/>
      <c r="AD24" s="786"/>
      <c r="AE24" s="654" t="s">
        <v>4</v>
      </c>
      <c r="AF24" s="654"/>
      <c r="AG24" s="33"/>
      <c r="AH24" s="33"/>
      <c r="AI24" s="33"/>
      <c r="AJ24" s="33"/>
      <c r="AK24" s="33"/>
      <c r="AL24" s="33"/>
      <c r="AM24" s="34"/>
    </row>
    <row r="25" spans="1:39" ht="45" customHeight="1">
      <c r="A25" s="130"/>
      <c r="B25" s="790" t="s">
        <v>166</v>
      </c>
      <c r="C25" s="648"/>
      <c r="D25" s="648"/>
      <c r="E25" s="648"/>
      <c r="F25" s="648"/>
      <c r="G25" s="648"/>
      <c r="H25" s="648"/>
      <c r="I25" s="648"/>
      <c r="J25" s="648"/>
      <c r="K25" s="648"/>
      <c r="L25" s="648"/>
      <c r="M25" s="131"/>
      <c r="N25" s="791" t="s">
        <v>167</v>
      </c>
      <c r="O25" s="654"/>
      <c r="P25" s="654"/>
      <c r="Q25" s="654"/>
      <c r="R25" s="786"/>
      <c r="S25" s="786"/>
      <c r="T25" s="786"/>
      <c r="U25" s="654" t="s">
        <v>2</v>
      </c>
      <c r="V25" s="654"/>
      <c r="W25" s="786"/>
      <c r="X25" s="786"/>
      <c r="Y25" s="786"/>
      <c r="Z25" s="654" t="s">
        <v>3</v>
      </c>
      <c r="AA25" s="654"/>
      <c r="AB25" s="786"/>
      <c r="AC25" s="786"/>
      <c r="AD25" s="786"/>
      <c r="AE25" s="654" t="s">
        <v>4</v>
      </c>
      <c r="AF25" s="654"/>
      <c r="AG25" s="787" t="s">
        <v>155</v>
      </c>
      <c r="AH25" s="787"/>
      <c r="AI25" s="787"/>
      <c r="AJ25" s="787"/>
      <c r="AK25" s="787"/>
      <c r="AL25" s="787"/>
      <c r="AM25" s="788"/>
    </row>
    <row r="26" spans="1:39" ht="69.95" customHeight="1">
      <c r="A26" s="130"/>
      <c r="B26" s="648" t="s">
        <v>45</v>
      </c>
      <c r="C26" s="648"/>
      <c r="D26" s="648"/>
      <c r="E26" s="648"/>
      <c r="F26" s="648"/>
      <c r="G26" s="648"/>
      <c r="H26" s="648"/>
      <c r="I26" s="648"/>
      <c r="J26" s="648"/>
      <c r="K26" s="648"/>
      <c r="L26" s="648"/>
      <c r="M26" s="131"/>
      <c r="N26" s="789"/>
      <c r="O26" s="789"/>
      <c r="P26" s="789"/>
      <c r="Q26" s="789"/>
      <c r="R26" s="789"/>
      <c r="S26" s="789"/>
      <c r="T26" s="789"/>
      <c r="U26" s="789"/>
      <c r="V26" s="789"/>
      <c r="W26" s="789"/>
      <c r="X26" s="789"/>
      <c r="Y26" s="789"/>
      <c r="Z26" s="789"/>
      <c r="AA26" s="789"/>
      <c r="AB26" s="789"/>
      <c r="AC26" s="789"/>
      <c r="AD26" s="789"/>
      <c r="AE26" s="789"/>
      <c r="AF26" s="789"/>
      <c r="AG26" s="789"/>
      <c r="AH26" s="789"/>
      <c r="AI26" s="789"/>
      <c r="AJ26" s="789"/>
      <c r="AK26" s="789"/>
      <c r="AL26" s="789"/>
      <c r="AM26" s="789"/>
    </row>
    <row r="27" spans="1:39" ht="16.5" customHeight="1"/>
    <row r="28" spans="1:39" ht="16.5" customHeight="1"/>
    <row r="29" spans="1:39" ht="16.5" customHeight="1"/>
    <row r="30" spans="1:39" ht="16.5" customHeight="1"/>
    <row r="31" spans="1:39" ht="16.5" customHeight="1"/>
    <row r="32" spans="1:39" ht="16.5" customHeight="1"/>
    <row r="33" ht="16.5" customHeight="1"/>
    <row r="34" ht="16.5" customHeight="1"/>
    <row r="35" ht="16.5" customHeight="1"/>
  </sheetData>
  <mergeCells count="88">
    <mergeCell ref="AG21:AK21"/>
    <mergeCell ref="AH6:AI6"/>
    <mergeCell ref="AK6:AL6"/>
    <mergeCell ref="AC6:AD6"/>
    <mergeCell ref="AE6:AF6"/>
    <mergeCell ref="X1:AA1"/>
    <mergeCell ref="AB1:AE1"/>
    <mergeCell ref="AF1:AI1"/>
    <mergeCell ref="AJ1:AM1"/>
    <mergeCell ref="A4:AL4"/>
    <mergeCell ref="V10:X10"/>
    <mergeCell ref="Q11:X11"/>
    <mergeCell ref="Y11:AM11"/>
    <mergeCell ref="Q12:X12"/>
    <mergeCell ref="AB12:AC12"/>
    <mergeCell ref="AD12:AH12"/>
    <mergeCell ref="AI12:AJ12"/>
    <mergeCell ref="V13:X13"/>
    <mergeCell ref="Z13:AC13"/>
    <mergeCell ref="AE13:AH13"/>
    <mergeCell ref="AJ13:AM13"/>
    <mergeCell ref="C14:AM14"/>
    <mergeCell ref="Y15:Z15"/>
    <mergeCell ref="AA15:AC15"/>
    <mergeCell ref="AD15:AE15"/>
    <mergeCell ref="AG15:AL15"/>
    <mergeCell ref="B16:L17"/>
    <mergeCell ref="N16:Q16"/>
    <mergeCell ref="R16:AM16"/>
    <mergeCell ref="P17:AM17"/>
    <mergeCell ref="B15:L15"/>
    <mergeCell ref="N15:P15"/>
    <mergeCell ref="Q15:S15"/>
    <mergeCell ref="T15:U15"/>
    <mergeCell ref="V15:X15"/>
    <mergeCell ref="B18:L18"/>
    <mergeCell ref="N18:AM18"/>
    <mergeCell ref="B19:L19"/>
    <mergeCell ref="U19:V19"/>
    <mergeCell ref="W19:AD19"/>
    <mergeCell ref="AE19:AF19"/>
    <mergeCell ref="AG19:AM19"/>
    <mergeCell ref="B20:L20"/>
    <mergeCell ref="U20:V20"/>
    <mergeCell ref="W20:AD20"/>
    <mergeCell ref="AE20:AF20"/>
    <mergeCell ref="AG20:AM20"/>
    <mergeCell ref="W22:Y22"/>
    <mergeCell ref="Z22:AA22"/>
    <mergeCell ref="AB22:AD22"/>
    <mergeCell ref="AE22:AF22"/>
    <mergeCell ref="B21:L21"/>
    <mergeCell ref="Q21:S21"/>
    <mergeCell ref="U21:W21"/>
    <mergeCell ref="Y21:AA21"/>
    <mergeCell ref="AC21:AE21"/>
    <mergeCell ref="A22:E23"/>
    <mergeCell ref="F22:M22"/>
    <mergeCell ref="N22:Q22"/>
    <mergeCell ref="R22:T22"/>
    <mergeCell ref="U22:V22"/>
    <mergeCell ref="AB23:AD23"/>
    <mergeCell ref="AE23:AF23"/>
    <mergeCell ref="Z24:AA24"/>
    <mergeCell ref="AB24:AD24"/>
    <mergeCell ref="AE24:AF24"/>
    <mergeCell ref="F23:M23"/>
    <mergeCell ref="N23:Q23"/>
    <mergeCell ref="R23:T23"/>
    <mergeCell ref="U23:V23"/>
    <mergeCell ref="W23:Y23"/>
    <mergeCell ref="Z23:AA23"/>
    <mergeCell ref="B24:L24"/>
    <mergeCell ref="N24:Q24"/>
    <mergeCell ref="R24:T24"/>
    <mergeCell ref="U24:V24"/>
    <mergeCell ref="W24:Y24"/>
    <mergeCell ref="AB25:AD25"/>
    <mergeCell ref="AE25:AF25"/>
    <mergeCell ref="AG25:AM25"/>
    <mergeCell ref="B26:L26"/>
    <mergeCell ref="N26:AM26"/>
    <mergeCell ref="B25:L25"/>
    <mergeCell ref="N25:Q25"/>
    <mergeCell ref="R25:T25"/>
    <mergeCell ref="U25:V25"/>
    <mergeCell ref="W25:Y25"/>
    <mergeCell ref="Z25:AA25"/>
  </mergeCells>
  <phoneticPr fontId="3"/>
  <conditionalFormatting sqref="Z13:AC13">
    <cfRule type="cellIs" dxfId="69" priority="22" operator="equal">
      <formula>""</formula>
    </cfRule>
  </conditionalFormatting>
  <conditionalFormatting sqref="AE13:AH13">
    <cfRule type="cellIs" dxfId="68" priority="21" operator="equal">
      <formula>""</formula>
    </cfRule>
  </conditionalFormatting>
  <conditionalFormatting sqref="AJ13:AM13">
    <cfRule type="cellIs" dxfId="67" priority="20" operator="equal">
      <formula>""</formula>
    </cfRule>
  </conditionalFormatting>
  <conditionalFormatting sqref="Q15:S15">
    <cfRule type="cellIs" dxfId="66" priority="19" operator="equal">
      <formula>""</formula>
    </cfRule>
  </conditionalFormatting>
  <conditionalFormatting sqref="V15:X15">
    <cfRule type="cellIs" dxfId="65" priority="18" operator="equal">
      <formula>""</formula>
    </cfRule>
  </conditionalFormatting>
  <conditionalFormatting sqref="AA15:AC15">
    <cfRule type="cellIs" dxfId="64" priority="17" operator="equal">
      <formula>""</formula>
    </cfRule>
  </conditionalFormatting>
  <conditionalFormatting sqref="AG15:AL15">
    <cfRule type="cellIs" dxfId="63" priority="16" operator="equal">
      <formula>""</formula>
    </cfRule>
  </conditionalFormatting>
  <conditionalFormatting sqref="R22:T22">
    <cfRule type="cellIs" dxfId="62" priority="15" operator="equal">
      <formula>""</formula>
    </cfRule>
  </conditionalFormatting>
  <conditionalFormatting sqref="R23:T23">
    <cfRule type="cellIs" dxfId="61" priority="14" operator="equal">
      <formula>""</formula>
    </cfRule>
  </conditionalFormatting>
  <conditionalFormatting sqref="W22:Y22">
    <cfRule type="cellIs" dxfId="60" priority="13" operator="equal">
      <formula>""</formula>
    </cfRule>
  </conditionalFormatting>
  <conditionalFormatting sqref="W23:Y24">
    <cfRule type="cellIs" dxfId="59" priority="12" operator="equal">
      <formula>""</formula>
    </cfRule>
  </conditionalFormatting>
  <conditionalFormatting sqref="AB22:AD22">
    <cfRule type="cellIs" dxfId="58" priority="11" operator="equal">
      <formula>""</formula>
    </cfRule>
  </conditionalFormatting>
  <conditionalFormatting sqref="AB23:AD23">
    <cfRule type="cellIs" dxfId="57" priority="10" operator="equal">
      <formula>""</formula>
    </cfRule>
  </conditionalFormatting>
  <conditionalFormatting sqref="R24:T24">
    <cfRule type="cellIs" dxfId="56" priority="9" operator="equal">
      <formula>""</formula>
    </cfRule>
  </conditionalFormatting>
  <conditionalFormatting sqref="AB24:AD24">
    <cfRule type="cellIs" dxfId="55" priority="7" operator="equal">
      <formula>""</formula>
    </cfRule>
  </conditionalFormatting>
  <conditionalFormatting sqref="AE6:AF6">
    <cfRule type="cellIs" dxfId="54" priority="6" operator="equal">
      <formula>""</formula>
    </cfRule>
  </conditionalFormatting>
  <conditionalFormatting sqref="W19:AD19">
    <cfRule type="cellIs" dxfId="53" priority="3" operator="equal">
      <formula>""</formula>
    </cfRule>
  </conditionalFormatting>
  <conditionalFormatting sqref="AH6:AI6">
    <cfRule type="cellIs" dxfId="52" priority="2" operator="equal">
      <formula>""</formula>
    </cfRule>
  </conditionalFormatting>
  <conditionalFormatting sqref="AK6:AL6">
    <cfRule type="cellIs" dxfId="51" priority="1" operator="equal">
      <formula>""</formula>
    </cfRule>
  </conditionalFormatting>
  <printOptions horizontalCentered="1"/>
  <pageMargins left="0.78740157480314965" right="0.39370078740157483" top="0.59055118110236227" bottom="0.59055118110236227" header="0.51181102362204722" footer="0.39370078740157483"/>
  <pageSetup paperSize="9" scale="96" orientation="portrait" cellComments="asDisplayed" r:id="rId1"/>
  <headerFooter alignWithMargins="0">
    <oddFooter>&amp;R&amp;8（紙申請用）排水設備申請入力フォーム_Ver2.0</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1BAE7-1D79-4F72-9D25-41D47BB83604}">
  <sheetPr codeName="Sheet8">
    <tabColor rgb="FFFFC7CE"/>
  </sheetPr>
  <dimension ref="A1:H38"/>
  <sheetViews>
    <sheetView view="pageBreakPreview" zoomScale="90" zoomScaleNormal="100" zoomScaleSheetLayoutView="90" workbookViewId="0">
      <selection activeCell="D27" sqref="D27:D29"/>
    </sheetView>
  </sheetViews>
  <sheetFormatPr defaultRowHeight="13.5"/>
  <cols>
    <col min="1" max="1" width="16.625" style="176" customWidth="1"/>
    <col min="2" max="2" width="10.625" style="176" customWidth="1"/>
    <col min="3" max="3" width="10.625" style="177" customWidth="1"/>
    <col min="4" max="4" width="16.625" style="176" customWidth="1"/>
    <col min="5" max="5" width="8.625" style="176" customWidth="1"/>
    <col min="6" max="6" width="23.5" style="176" customWidth="1"/>
    <col min="7" max="16384" width="9" style="176"/>
  </cols>
  <sheetData>
    <row r="1" spans="1:8" ht="40.5" customHeight="1" thickBot="1">
      <c r="B1" s="308"/>
      <c r="C1" s="308" t="s">
        <v>235</v>
      </c>
      <c r="D1" s="308"/>
      <c r="E1" s="308"/>
      <c r="F1" s="309" t="s">
        <v>326</v>
      </c>
      <c r="H1" s="175" t="s">
        <v>191</v>
      </c>
    </row>
    <row r="2" spans="1:8" ht="40.5" customHeight="1">
      <c r="A2" s="186" t="s">
        <v>234</v>
      </c>
      <c r="B2" s="185" t="s">
        <v>233</v>
      </c>
      <c r="C2" s="184" t="s">
        <v>232</v>
      </c>
      <c r="D2" s="705" t="s">
        <v>231</v>
      </c>
      <c r="E2" s="705"/>
      <c r="F2" s="183" t="s">
        <v>230</v>
      </c>
      <c r="H2" s="384"/>
    </row>
    <row r="3" spans="1:8" ht="18" customHeight="1">
      <c r="A3" s="690" t="s">
        <v>229</v>
      </c>
      <c r="B3" s="692" t="s">
        <v>197</v>
      </c>
      <c r="C3" s="694" t="s">
        <v>196</v>
      </c>
      <c r="D3" s="704"/>
      <c r="E3" s="699"/>
      <c r="F3" s="180" t="s">
        <v>228</v>
      </c>
      <c r="H3" s="385" t="s">
        <v>373</v>
      </c>
    </row>
    <row r="4" spans="1:8" ht="18" customHeight="1">
      <c r="A4" s="690"/>
      <c r="B4" s="692"/>
      <c r="C4" s="694"/>
      <c r="D4" s="704"/>
      <c r="E4" s="699"/>
      <c r="F4" s="179"/>
    </row>
    <row r="5" spans="1:8" ht="18" customHeight="1">
      <c r="A5" s="690"/>
      <c r="B5" s="692"/>
      <c r="C5" s="694"/>
      <c r="D5" s="704"/>
      <c r="E5" s="699"/>
      <c r="F5" s="182" t="s">
        <v>227</v>
      </c>
    </row>
    <row r="6" spans="1:8" ht="18" customHeight="1">
      <c r="A6" s="690" t="s">
        <v>226</v>
      </c>
      <c r="B6" s="692" t="s">
        <v>197</v>
      </c>
      <c r="C6" s="694" t="s">
        <v>196</v>
      </c>
      <c r="D6" s="704"/>
      <c r="E6" s="699"/>
      <c r="F6" s="180" t="s">
        <v>225</v>
      </c>
    </row>
    <row r="7" spans="1:8" ht="18" customHeight="1">
      <c r="A7" s="690"/>
      <c r="B7" s="692"/>
      <c r="C7" s="694"/>
      <c r="D7" s="704"/>
      <c r="E7" s="699"/>
      <c r="F7" s="179" t="s">
        <v>224</v>
      </c>
    </row>
    <row r="8" spans="1:8" ht="18" customHeight="1">
      <c r="A8" s="690"/>
      <c r="B8" s="692"/>
      <c r="C8" s="694"/>
      <c r="D8" s="704"/>
      <c r="E8" s="699"/>
      <c r="F8" s="182" t="s">
        <v>223</v>
      </c>
    </row>
    <row r="9" spans="1:8" ht="18" customHeight="1">
      <c r="A9" s="690" t="s">
        <v>222</v>
      </c>
      <c r="B9" s="692" t="s">
        <v>197</v>
      </c>
      <c r="C9" s="694" t="s">
        <v>196</v>
      </c>
      <c r="D9" s="704"/>
      <c r="E9" s="699"/>
      <c r="F9" s="180" t="s">
        <v>221</v>
      </c>
    </row>
    <row r="10" spans="1:8" ht="18" customHeight="1">
      <c r="A10" s="690"/>
      <c r="B10" s="692"/>
      <c r="C10" s="694"/>
      <c r="D10" s="704"/>
      <c r="E10" s="699"/>
      <c r="F10" s="179"/>
    </row>
    <row r="11" spans="1:8" ht="18" customHeight="1">
      <c r="A11" s="690"/>
      <c r="B11" s="692"/>
      <c r="C11" s="694"/>
      <c r="D11" s="704"/>
      <c r="E11" s="699"/>
      <c r="F11" s="182" t="s">
        <v>220</v>
      </c>
    </row>
    <row r="12" spans="1:8" ht="18" customHeight="1">
      <c r="A12" s="690" t="s">
        <v>219</v>
      </c>
      <c r="B12" s="692" t="s">
        <v>197</v>
      </c>
      <c r="C12" s="694" t="s">
        <v>196</v>
      </c>
      <c r="D12" s="704"/>
      <c r="E12" s="699"/>
      <c r="F12" s="180" t="s">
        <v>218</v>
      </c>
    </row>
    <row r="13" spans="1:8" ht="18" customHeight="1">
      <c r="A13" s="690"/>
      <c r="B13" s="692"/>
      <c r="C13" s="694"/>
      <c r="D13" s="704"/>
      <c r="E13" s="699"/>
      <c r="F13" s="179"/>
    </row>
    <row r="14" spans="1:8" ht="18" customHeight="1">
      <c r="A14" s="690"/>
      <c r="B14" s="692"/>
      <c r="C14" s="694"/>
      <c r="D14" s="704"/>
      <c r="E14" s="699"/>
      <c r="F14" s="182" t="s">
        <v>217</v>
      </c>
    </row>
    <row r="15" spans="1:8" ht="18" customHeight="1">
      <c r="A15" s="690" t="s">
        <v>216</v>
      </c>
      <c r="B15" s="692" t="s">
        <v>197</v>
      </c>
      <c r="C15" s="694" t="s">
        <v>196</v>
      </c>
      <c r="D15" s="704"/>
      <c r="E15" s="699"/>
      <c r="F15" s="180" t="s">
        <v>215</v>
      </c>
    </row>
    <row r="16" spans="1:8" ht="18" customHeight="1">
      <c r="A16" s="690"/>
      <c r="B16" s="692"/>
      <c r="C16" s="694"/>
      <c r="D16" s="704"/>
      <c r="E16" s="699"/>
      <c r="F16" s="179" t="s">
        <v>214</v>
      </c>
    </row>
    <row r="17" spans="1:6" ht="18" customHeight="1">
      <c r="A17" s="690"/>
      <c r="B17" s="692"/>
      <c r="C17" s="694"/>
      <c r="D17" s="704"/>
      <c r="E17" s="699"/>
      <c r="F17" s="182" t="s">
        <v>213</v>
      </c>
    </row>
    <row r="18" spans="1:6" ht="18" customHeight="1">
      <c r="A18" s="690" t="s">
        <v>212</v>
      </c>
      <c r="B18" s="692" t="s">
        <v>211</v>
      </c>
      <c r="C18" s="694"/>
      <c r="D18" s="696">
        <f>SUM(D3:D17)</f>
        <v>0</v>
      </c>
      <c r="E18" s="699"/>
      <c r="F18" s="180"/>
    </row>
    <row r="19" spans="1:6" ht="18" customHeight="1">
      <c r="A19" s="690"/>
      <c r="B19" s="692"/>
      <c r="C19" s="694"/>
      <c r="D19" s="697"/>
      <c r="E19" s="699"/>
      <c r="F19" s="179"/>
    </row>
    <row r="20" spans="1:6" ht="18" customHeight="1">
      <c r="A20" s="690"/>
      <c r="B20" s="692"/>
      <c r="C20" s="694"/>
      <c r="D20" s="697"/>
      <c r="E20" s="699"/>
      <c r="F20" s="182" t="s">
        <v>210</v>
      </c>
    </row>
    <row r="21" spans="1:6" ht="18" customHeight="1">
      <c r="A21" s="690" t="s">
        <v>209</v>
      </c>
      <c r="B21" s="692" t="s">
        <v>197</v>
      </c>
      <c r="C21" s="694" t="s">
        <v>196</v>
      </c>
      <c r="D21" s="704"/>
      <c r="E21" s="699"/>
      <c r="F21" s="180" t="s">
        <v>208</v>
      </c>
    </row>
    <row r="22" spans="1:6" ht="18" customHeight="1">
      <c r="A22" s="690"/>
      <c r="B22" s="692"/>
      <c r="C22" s="694"/>
      <c r="D22" s="704"/>
      <c r="E22" s="699"/>
      <c r="F22" s="179"/>
    </row>
    <row r="23" spans="1:6" ht="18" customHeight="1">
      <c r="A23" s="690"/>
      <c r="B23" s="692"/>
      <c r="C23" s="694"/>
      <c r="D23" s="704"/>
      <c r="E23" s="699"/>
      <c r="F23" s="182" t="s">
        <v>207</v>
      </c>
    </row>
    <row r="24" spans="1:6" ht="18" customHeight="1">
      <c r="A24" s="690" t="s">
        <v>206</v>
      </c>
      <c r="B24" s="692" t="s">
        <v>203</v>
      </c>
      <c r="C24" s="694"/>
      <c r="D24" s="696">
        <f>ROUNDUP(SUM(D18:D23),-3)</f>
        <v>0</v>
      </c>
      <c r="E24" s="699"/>
      <c r="F24" s="180"/>
    </row>
    <row r="25" spans="1:6" ht="18" customHeight="1">
      <c r="A25" s="690"/>
      <c r="B25" s="692"/>
      <c r="C25" s="694"/>
      <c r="D25" s="697"/>
      <c r="E25" s="699"/>
      <c r="F25" s="179"/>
    </row>
    <row r="26" spans="1:6" ht="18" customHeight="1">
      <c r="A26" s="690"/>
      <c r="B26" s="692"/>
      <c r="C26" s="694"/>
      <c r="D26" s="697"/>
      <c r="E26" s="699"/>
      <c r="F26" s="182" t="s">
        <v>205</v>
      </c>
    </row>
    <row r="27" spans="1:6" ht="18" customHeight="1">
      <c r="A27" s="690" t="s">
        <v>204</v>
      </c>
      <c r="B27" s="692" t="s">
        <v>203</v>
      </c>
      <c r="C27" s="694"/>
      <c r="D27" s="818"/>
      <c r="E27" s="703"/>
      <c r="F27" s="180"/>
    </row>
    <row r="28" spans="1:6" ht="18" customHeight="1">
      <c r="A28" s="690"/>
      <c r="B28" s="692"/>
      <c r="C28" s="694"/>
      <c r="D28" s="819"/>
      <c r="E28" s="703"/>
      <c r="F28" s="179" t="s">
        <v>202</v>
      </c>
    </row>
    <row r="29" spans="1:6" ht="18" customHeight="1">
      <c r="A29" s="690"/>
      <c r="B29" s="692"/>
      <c r="C29" s="694"/>
      <c r="D29" s="820"/>
      <c r="E29" s="703"/>
      <c r="F29" s="182" t="s">
        <v>201</v>
      </c>
    </row>
    <row r="30" spans="1:6" ht="18" customHeight="1">
      <c r="A30" s="690" t="s">
        <v>200</v>
      </c>
      <c r="B30" s="692"/>
      <c r="C30" s="694"/>
      <c r="D30" s="696">
        <f>SUM(D24:D29)</f>
        <v>0</v>
      </c>
      <c r="E30" s="699"/>
      <c r="F30" s="180"/>
    </row>
    <row r="31" spans="1:6" ht="18" customHeight="1">
      <c r="A31" s="690"/>
      <c r="B31" s="692"/>
      <c r="C31" s="694"/>
      <c r="D31" s="697"/>
      <c r="E31" s="699"/>
      <c r="F31" s="179"/>
    </row>
    <row r="32" spans="1:6" ht="18" customHeight="1">
      <c r="A32" s="690"/>
      <c r="B32" s="692"/>
      <c r="C32" s="694"/>
      <c r="D32" s="697"/>
      <c r="E32" s="699"/>
      <c r="F32" s="182" t="s">
        <v>199</v>
      </c>
    </row>
    <row r="33" spans="1:6" ht="18" customHeight="1">
      <c r="A33" s="690" t="s">
        <v>198</v>
      </c>
      <c r="B33" s="692" t="s">
        <v>197</v>
      </c>
      <c r="C33" s="694" t="s">
        <v>196</v>
      </c>
      <c r="D33" s="701">
        <f>D30*0.1</f>
        <v>0</v>
      </c>
      <c r="E33" s="699"/>
      <c r="F33" s="180"/>
    </row>
    <row r="34" spans="1:6" ht="18" customHeight="1">
      <c r="A34" s="690"/>
      <c r="B34" s="692"/>
      <c r="C34" s="694"/>
      <c r="D34" s="701"/>
      <c r="E34" s="699"/>
      <c r="F34" s="179"/>
    </row>
    <row r="35" spans="1:6" ht="18" customHeight="1">
      <c r="A35" s="690"/>
      <c r="B35" s="692"/>
      <c r="C35" s="694"/>
      <c r="D35" s="701"/>
      <c r="E35" s="699"/>
      <c r="F35" s="181" t="s">
        <v>321</v>
      </c>
    </row>
    <row r="36" spans="1:6" ht="18" customHeight="1">
      <c r="A36" s="690" t="s">
        <v>195</v>
      </c>
      <c r="B36" s="692"/>
      <c r="C36" s="694"/>
      <c r="D36" s="696">
        <f>SUM(D30:D35)</f>
        <v>0</v>
      </c>
      <c r="E36" s="699"/>
      <c r="F36" s="180"/>
    </row>
    <row r="37" spans="1:6" ht="18" customHeight="1">
      <c r="A37" s="690"/>
      <c r="B37" s="692"/>
      <c r="C37" s="694"/>
      <c r="D37" s="697"/>
      <c r="E37" s="699"/>
      <c r="F37" s="179"/>
    </row>
    <row r="38" spans="1:6" ht="18" customHeight="1" thickBot="1">
      <c r="A38" s="691"/>
      <c r="B38" s="693"/>
      <c r="C38" s="695"/>
      <c r="D38" s="698"/>
      <c r="E38" s="700"/>
      <c r="F38" s="178" t="s">
        <v>194</v>
      </c>
    </row>
  </sheetData>
  <mergeCells count="61">
    <mergeCell ref="A9:A11"/>
    <mergeCell ref="B9:B11"/>
    <mergeCell ref="C9:C11"/>
    <mergeCell ref="D9:D11"/>
    <mergeCell ref="E9:E11"/>
    <mergeCell ref="A6:A8"/>
    <mergeCell ref="B6:B8"/>
    <mergeCell ref="C6:C8"/>
    <mergeCell ref="D6:D8"/>
    <mergeCell ref="E6:E8"/>
    <mergeCell ref="D2:E2"/>
    <mergeCell ref="A3:A5"/>
    <mergeCell ref="B3:B5"/>
    <mergeCell ref="C3:C5"/>
    <mergeCell ref="D3:D5"/>
    <mergeCell ref="E3:E5"/>
    <mergeCell ref="A21:A23"/>
    <mergeCell ref="B21:B23"/>
    <mergeCell ref="C21:C23"/>
    <mergeCell ref="D21:D23"/>
    <mergeCell ref="E21:E23"/>
    <mergeCell ref="A15:A17"/>
    <mergeCell ref="B15:B17"/>
    <mergeCell ref="C15:C17"/>
    <mergeCell ref="D15:D17"/>
    <mergeCell ref="E15:E17"/>
    <mergeCell ref="A27:A29"/>
    <mergeCell ref="B27:B29"/>
    <mergeCell ref="C27:C29"/>
    <mergeCell ref="D27:D29"/>
    <mergeCell ref="E27:E29"/>
    <mergeCell ref="A12:A14"/>
    <mergeCell ref="B12:B14"/>
    <mergeCell ref="C12:C14"/>
    <mergeCell ref="D12:D14"/>
    <mergeCell ref="E12:E14"/>
    <mergeCell ref="A33:A35"/>
    <mergeCell ref="B33:B35"/>
    <mergeCell ref="C33:C35"/>
    <mergeCell ref="D33:D35"/>
    <mergeCell ref="E33:E35"/>
    <mergeCell ref="A18:A20"/>
    <mergeCell ref="B18:B20"/>
    <mergeCell ref="C18:C20"/>
    <mergeCell ref="D18:D20"/>
    <mergeCell ref="E18:E20"/>
    <mergeCell ref="A36:A38"/>
    <mergeCell ref="B36:B38"/>
    <mergeCell ref="C36:C38"/>
    <mergeCell ref="D36:D38"/>
    <mergeCell ref="E36:E38"/>
    <mergeCell ref="A24:A26"/>
    <mergeCell ref="B24:B26"/>
    <mergeCell ref="C24:C26"/>
    <mergeCell ref="D24:D26"/>
    <mergeCell ref="E24:E26"/>
    <mergeCell ref="A30:A32"/>
    <mergeCell ref="B30:B32"/>
    <mergeCell ref="C30:C32"/>
    <mergeCell ref="D30:D32"/>
    <mergeCell ref="E30:E32"/>
  </mergeCells>
  <phoneticPr fontId="3"/>
  <conditionalFormatting sqref="D3:D17">
    <cfRule type="cellIs" dxfId="50" priority="4" operator="equal">
      <formula>""</formula>
    </cfRule>
  </conditionalFormatting>
  <conditionalFormatting sqref="D21:D23">
    <cfRule type="cellIs" dxfId="49" priority="3" operator="equal">
      <formula>""</formula>
    </cfRule>
  </conditionalFormatting>
  <conditionalFormatting sqref="D27:D29">
    <cfRule type="cellIs" dxfId="48" priority="2" operator="equal">
      <formula>""</formula>
    </cfRule>
  </conditionalFormatting>
  <conditionalFormatting sqref="D3:D17 D21:D23 D27:D29">
    <cfRule type="cellIs" dxfId="47" priority="1" operator="equal">
      <formula>""</formula>
    </cfRule>
  </conditionalFormatting>
  <dataValidations xWindow="423" yWindow="730" count="1">
    <dataValidation type="custom" errorStyle="warning" allowBlank="1" showInputMessage="1" showErrorMessage="1" error="千円単位で入力してください" prompt="千円単位入力" sqref="D27:D29" xr:uid="{340BA4EE-4B45-4A30-A26F-36943385CE63}">
      <formula1>MOD(D27,1000)=0</formula1>
    </dataValidation>
  </dataValidations>
  <pageMargins left="0.74803149606299213" right="0.74803149606299213" top="0.98425196850393704" bottom="0.98425196850393704" header="0.70866141732283472" footer="0.31496062992125984"/>
  <pageSetup paperSize="9" orientation="portrait" r:id="rId1"/>
  <headerFooter alignWithMargins="0">
    <oddHeader>&amp;R※検算を省略</oddHeader>
    <oddFooter>&amp;R&amp;8（紙申請用）排水設備申請入力フォーム_Ver2.0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181F6-162F-4B7B-AF54-4248A26E4428}">
  <sheetPr codeName="Sheet12">
    <tabColor rgb="FFFFC7CE"/>
  </sheetPr>
  <dimension ref="A1:X86"/>
  <sheetViews>
    <sheetView view="pageBreakPreview" zoomScaleNormal="100" zoomScaleSheetLayoutView="100" workbookViewId="0">
      <selection activeCell="D12" sqref="D12:D13"/>
    </sheetView>
  </sheetViews>
  <sheetFormatPr defaultRowHeight="13.5" outlineLevelCol="1"/>
  <cols>
    <col min="1" max="1" width="3.375" style="313" bestFit="1" customWidth="1"/>
    <col min="2" max="2" width="3.625" style="313" customWidth="1"/>
    <col min="3" max="3" width="10.125" style="314" customWidth="1"/>
    <col min="4" max="5" width="7.125" style="314" customWidth="1"/>
    <col min="6" max="6" width="4.375" style="313" customWidth="1" outlineLevel="1"/>
    <col min="7" max="7" width="6.75" style="314" customWidth="1" outlineLevel="1"/>
    <col min="8" max="8" width="7.625" style="314" customWidth="1" outlineLevel="1"/>
    <col min="9" max="9" width="10.125" style="314" customWidth="1"/>
    <col min="10" max="10" width="7.625" style="313" customWidth="1"/>
    <col min="11" max="12" width="7.625" style="335" customWidth="1"/>
    <col min="13" max="13" width="8.625" style="335" customWidth="1"/>
    <col min="14" max="14" width="4.375" style="314" customWidth="1"/>
    <col min="15" max="16384" width="9" style="314"/>
  </cols>
  <sheetData>
    <row r="1" spans="1:24" ht="21" customHeight="1">
      <c r="B1" s="346" t="s">
        <v>365</v>
      </c>
      <c r="M1" s="347" t="s">
        <v>326</v>
      </c>
      <c r="O1" s="389" t="s">
        <v>191</v>
      </c>
    </row>
    <row r="2" spans="1:24" ht="17.25">
      <c r="B2" s="345" t="s">
        <v>334</v>
      </c>
      <c r="O2" s="384"/>
    </row>
    <row r="3" spans="1:24" ht="13.5" customHeight="1">
      <c r="B3" s="730" t="s">
        <v>328</v>
      </c>
      <c r="C3" s="334" t="s">
        <v>337</v>
      </c>
      <c r="D3" s="712" t="s">
        <v>329</v>
      </c>
      <c r="E3" s="712" t="s">
        <v>330</v>
      </c>
      <c r="F3" s="414"/>
      <c r="G3" s="710" t="s">
        <v>331</v>
      </c>
      <c r="H3" s="712" t="s">
        <v>339</v>
      </c>
      <c r="I3" s="712" t="s">
        <v>331</v>
      </c>
      <c r="J3" s="707" t="s">
        <v>342</v>
      </c>
      <c r="K3" s="708"/>
      <c r="L3" s="708"/>
      <c r="M3" s="709"/>
      <c r="O3" s="385" t="s">
        <v>378</v>
      </c>
    </row>
    <row r="4" spans="1:24" s="318" customFormat="1" ht="13.5" customHeight="1">
      <c r="A4" s="315"/>
      <c r="B4" s="731"/>
      <c r="C4" s="333" t="s">
        <v>338</v>
      </c>
      <c r="D4" s="713"/>
      <c r="E4" s="713"/>
      <c r="F4" s="415"/>
      <c r="G4" s="711"/>
      <c r="H4" s="713"/>
      <c r="I4" s="828"/>
      <c r="J4" s="317" t="s">
        <v>343</v>
      </c>
      <c r="K4" s="416" t="s">
        <v>339</v>
      </c>
      <c r="L4" s="416" t="s">
        <v>340</v>
      </c>
      <c r="M4" s="316" t="s">
        <v>341</v>
      </c>
    </row>
    <row r="5" spans="1:24" s="318" customFormat="1" ht="12.75" customHeight="1">
      <c r="A5" s="315"/>
      <c r="B5" s="743">
        <v>0</v>
      </c>
      <c r="C5" s="745"/>
      <c r="D5" s="330"/>
      <c r="E5" s="330"/>
      <c r="F5" s="419" t="s">
        <v>384</v>
      </c>
      <c r="G5" s="459"/>
      <c r="H5" s="421">
        <f>C5-G5</f>
        <v>0</v>
      </c>
      <c r="I5" s="824">
        <f>IF(B5="","",IF(G5=G6,G5,TEXT(G5,"0.000")&amp;"　　　"&amp;TEXT(G6,"0.000")))</f>
        <v>0</v>
      </c>
      <c r="J5" s="825"/>
      <c r="K5" s="715">
        <f>IF(B5="","",IF(H5=H6,H5,TEXT(H5,"0.00")&amp;"　　　"&amp;TEXT(H6,"0.00")))</f>
        <v>0</v>
      </c>
      <c r="L5" s="741"/>
      <c r="M5" s="826"/>
      <c r="O5" s="706" t="s">
        <v>390</v>
      </c>
      <c r="P5" s="706"/>
      <c r="Q5" s="706"/>
      <c r="R5" s="706"/>
      <c r="S5" s="706"/>
      <c r="T5" s="706"/>
      <c r="U5" s="706"/>
    </row>
    <row r="6" spans="1:24" s="318" customFormat="1" ht="12.75" customHeight="1">
      <c r="A6" s="315"/>
      <c r="B6" s="744"/>
      <c r="C6" s="746"/>
      <c r="D6" s="721"/>
      <c r="E6" s="823" t="str">
        <f>IF(G7="","",(G7-G6)/D6*100)</f>
        <v/>
      </c>
      <c r="F6" s="422" t="s">
        <v>383</v>
      </c>
      <c r="G6" s="460"/>
      <c r="H6" s="440">
        <f>C5-G6</f>
        <v>0</v>
      </c>
      <c r="I6" s="726"/>
      <c r="J6" s="825"/>
      <c r="K6" s="716"/>
      <c r="L6" s="741"/>
      <c r="M6" s="827"/>
      <c r="O6" s="706"/>
      <c r="P6" s="706"/>
      <c r="Q6" s="706"/>
      <c r="R6" s="706"/>
      <c r="S6" s="706"/>
      <c r="T6" s="706"/>
      <c r="U6" s="706"/>
    </row>
    <row r="7" spans="1:24" s="318" customFormat="1" ht="12" customHeight="1">
      <c r="A7" s="315"/>
      <c r="B7" s="722"/>
      <c r="C7" s="724"/>
      <c r="D7" s="721"/>
      <c r="E7" s="823"/>
      <c r="F7" s="419" t="s">
        <v>384</v>
      </c>
      <c r="G7" s="459"/>
      <c r="H7" s="421">
        <f>C7-G7</f>
        <v>0</v>
      </c>
      <c r="I7" s="824" t="str">
        <f>IF(B7="","",IF(G7=G8,G7,TEXT(G7,"0.000")&amp;"　　　"&amp;TEXT(G8,"0.000")))</f>
        <v/>
      </c>
      <c r="J7" s="714"/>
      <c r="K7" s="715" t="str">
        <f>IF(B7="","",IF(H7=H8,H7,TEXT(H7,"0.00")&amp;"　　　"&amp;TEXT(H8,"0.00")))</f>
        <v/>
      </c>
      <c r="L7" s="714"/>
      <c r="M7" s="714"/>
      <c r="O7" s="706" t="s">
        <v>391</v>
      </c>
      <c r="P7" s="706"/>
      <c r="Q7" s="706"/>
      <c r="R7" s="706"/>
      <c r="S7" s="706"/>
      <c r="T7" s="706"/>
      <c r="U7" s="706"/>
    </row>
    <row r="8" spans="1:24" s="318" customFormat="1" ht="12" customHeight="1">
      <c r="A8" s="315"/>
      <c r="B8" s="728"/>
      <c r="C8" s="724"/>
      <c r="D8" s="721"/>
      <c r="E8" s="821" t="str">
        <f t="shared" ref="E8" si="0">IF(G9="","",(G9-G8)/D8*100)</f>
        <v/>
      </c>
      <c r="F8" s="419" t="s">
        <v>383</v>
      </c>
      <c r="G8" s="423" t="str">
        <f>IF(G7="","",IF(J7="",G7,G7+J7))</f>
        <v/>
      </c>
      <c r="H8" s="420" t="e">
        <f>C7-G8</f>
        <v>#VALUE!</v>
      </c>
      <c r="I8" s="726"/>
      <c r="J8" s="714"/>
      <c r="K8" s="716"/>
      <c r="L8" s="714"/>
      <c r="M8" s="714"/>
      <c r="O8" s="706"/>
      <c r="P8" s="706"/>
      <c r="Q8" s="706"/>
      <c r="R8" s="706"/>
      <c r="S8" s="706"/>
      <c r="T8" s="706"/>
      <c r="U8" s="706"/>
    </row>
    <row r="9" spans="1:24" s="318" customFormat="1" ht="12" customHeight="1">
      <c r="A9" s="315"/>
      <c r="B9" s="722"/>
      <c r="C9" s="724"/>
      <c r="D9" s="721"/>
      <c r="E9" s="822"/>
      <c r="F9" s="419" t="s">
        <v>384</v>
      </c>
      <c r="G9" s="459"/>
      <c r="H9" s="421">
        <f>C9-G9</f>
        <v>0</v>
      </c>
      <c r="I9" s="725" t="str">
        <f>IF(B9="","",IF(G9=G10,G9,TEXT(G9,"0.000")&amp;"　　　"&amp;TEXT(G10,"0.000")))</f>
        <v/>
      </c>
      <c r="J9" s="714"/>
      <c r="K9" s="715" t="str">
        <f>IF(B9="","",IF(H9=H10,H9,TEXT(H9,"0.00")&amp;"　　　"&amp;TEXT(H10,"0.00")))</f>
        <v/>
      </c>
      <c r="L9" s="714"/>
      <c r="M9" s="714"/>
      <c r="O9" s="706" t="s">
        <v>387</v>
      </c>
      <c r="P9" s="706"/>
      <c r="Q9" s="706"/>
      <c r="R9" s="706"/>
      <c r="S9" s="706"/>
      <c r="T9" s="706"/>
      <c r="U9" s="706"/>
    </row>
    <row r="10" spans="1:24" s="318" customFormat="1" ht="14.25" customHeight="1">
      <c r="A10" s="315"/>
      <c r="B10" s="728"/>
      <c r="C10" s="724"/>
      <c r="D10" s="721"/>
      <c r="E10" s="821" t="str">
        <f t="shared" ref="E10" si="1">IF(G11="","",(G11-G10)/D10*100)</f>
        <v/>
      </c>
      <c r="F10" s="419" t="s">
        <v>383</v>
      </c>
      <c r="G10" s="423" t="str">
        <f>IF(G9="","",IF(J9="",G9,G9+J9))</f>
        <v/>
      </c>
      <c r="H10" s="420" t="e">
        <f>C9-G10</f>
        <v>#VALUE!</v>
      </c>
      <c r="I10" s="726"/>
      <c r="J10" s="714"/>
      <c r="K10" s="716"/>
      <c r="L10" s="714"/>
      <c r="M10" s="714"/>
      <c r="O10" s="706"/>
      <c r="P10" s="706"/>
      <c r="Q10" s="706"/>
      <c r="R10" s="706"/>
      <c r="S10" s="706"/>
      <c r="T10" s="706"/>
      <c r="U10" s="706"/>
    </row>
    <row r="11" spans="1:24" s="318" customFormat="1" ht="12" customHeight="1">
      <c r="A11" s="315"/>
      <c r="B11" s="722"/>
      <c r="C11" s="724"/>
      <c r="D11" s="721"/>
      <c r="E11" s="822"/>
      <c r="F11" s="419" t="s">
        <v>384</v>
      </c>
      <c r="G11" s="459"/>
      <c r="H11" s="421">
        <f>C11-G11</f>
        <v>0</v>
      </c>
      <c r="I11" s="725" t="str">
        <f>IF(B11="","",IF(G11=G12,G11,TEXT(G11,"0.000")&amp;"　　　"&amp;TEXT(G12,"0.000")))</f>
        <v/>
      </c>
      <c r="J11" s="714"/>
      <c r="K11" s="715" t="str">
        <f>IF(B11="","",IF(H11=H12,H11,TEXT(H11,"0.00")&amp;"　　　"&amp;TEXT(H12,"0.00")))</f>
        <v/>
      </c>
      <c r="L11" s="714"/>
      <c r="M11" s="714"/>
      <c r="O11" s="706" t="s">
        <v>388</v>
      </c>
      <c r="P11" s="706"/>
      <c r="Q11" s="706"/>
      <c r="R11" s="706"/>
      <c r="S11" s="706"/>
      <c r="T11" s="706"/>
      <c r="U11" s="706"/>
    </row>
    <row r="12" spans="1:24" s="318" customFormat="1" ht="12" customHeight="1">
      <c r="A12" s="315"/>
      <c r="B12" s="728"/>
      <c r="C12" s="724"/>
      <c r="D12" s="721"/>
      <c r="E12" s="821" t="str">
        <f t="shared" ref="E12" si="2">IF(G13="","",(G13-G12)/D12*100)</f>
        <v/>
      </c>
      <c r="F12" s="419" t="s">
        <v>383</v>
      </c>
      <c r="G12" s="423" t="str">
        <f>IF(G11="","",IF(J11="",G11,G11+J11))</f>
        <v/>
      </c>
      <c r="H12" s="420" t="e">
        <f>C11-G12</f>
        <v>#VALUE!</v>
      </c>
      <c r="I12" s="726"/>
      <c r="J12" s="714"/>
      <c r="K12" s="716"/>
      <c r="L12" s="714"/>
      <c r="M12" s="714"/>
      <c r="O12" s="706"/>
      <c r="P12" s="706"/>
      <c r="Q12" s="706"/>
      <c r="R12" s="706"/>
      <c r="S12" s="706"/>
      <c r="T12" s="706"/>
      <c r="U12" s="706"/>
    </row>
    <row r="13" spans="1:24" s="318" customFormat="1" ht="12">
      <c r="A13" s="315"/>
      <c r="B13" s="722"/>
      <c r="C13" s="724"/>
      <c r="D13" s="721"/>
      <c r="E13" s="822"/>
      <c r="F13" s="419" t="s">
        <v>384</v>
      </c>
      <c r="G13" s="459"/>
      <c r="H13" s="421">
        <f>C13-G13</f>
        <v>0</v>
      </c>
      <c r="I13" s="725" t="str">
        <f>IF(B13="","",IF(G13=G14,G13,TEXT(G13,"0.000")&amp;"　　　"&amp;TEXT(G14,"0.000")))</f>
        <v/>
      </c>
      <c r="J13" s="714"/>
      <c r="K13" s="715" t="str">
        <f>IF(B13="","",IF(H13=H14,H13,TEXT(H13,"0.00")&amp;"　　　"&amp;TEXT(H14,"0.00")))</f>
        <v/>
      </c>
      <c r="L13" s="714"/>
      <c r="M13" s="714"/>
      <c r="O13" s="706" t="s">
        <v>389</v>
      </c>
      <c r="P13" s="706"/>
      <c r="Q13" s="706"/>
      <c r="R13" s="706"/>
      <c r="S13" s="706"/>
      <c r="T13" s="706"/>
      <c r="U13" s="706"/>
    </row>
    <row r="14" spans="1:24" s="318" customFormat="1" ht="12">
      <c r="A14" s="315"/>
      <c r="B14" s="728"/>
      <c r="C14" s="724"/>
      <c r="D14" s="721"/>
      <c r="E14" s="821" t="str">
        <f t="shared" ref="E14" si="3">IF(G15="","",(G15-G14)/D14*100)</f>
        <v/>
      </c>
      <c r="F14" s="419" t="s">
        <v>383</v>
      </c>
      <c r="G14" s="423" t="str">
        <f>IF(G13="","",IF(J13="",G13,G13+J13))</f>
        <v/>
      </c>
      <c r="H14" s="420" t="e">
        <f>C13-G14</f>
        <v>#VALUE!</v>
      </c>
      <c r="I14" s="726"/>
      <c r="J14" s="714"/>
      <c r="K14" s="716"/>
      <c r="L14" s="714"/>
      <c r="M14" s="714"/>
      <c r="O14" s="706"/>
      <c r="P14" s="706"/>
      <c r="Q14" s="706"/>
      <c r="R14" s="706"/>
      <c r="S14" s="706"/>
      <c r="T14" s="706"/>
      <c r="U14" s="706"/>
    </row>
    <row r="15" spans="1:24" s="318" customFormat="1" ht="12" customHeight="1">
      <c r="A15" s="315"/>
      <c r="B15" s="722"/>
      <c r="C15" s="724"/>
      <c r="D15" s="721"/>
      <c r="E15" s="822"/>
      <c r="F15" s="419" t="s">
        <v>384</v>
      </c>
      <c r="G15" s="459"/>
      <c r="H15" s="421">
        <f>C15-G15</f>
        <v>0</v>
      </c>
      <c r="I15" s="725" t="str">
        <f>IF(B15="","",IF(G15=G16,G15,TEXT(G15,"0.000")&amp;"　　　"&amp;TEXT(G16,"0.000")))</f>
        <v/>
      </c>
      <c r="J15" s="714"/>
      <c r="K15" s="715" t="str">
        <f>IF(B15="","",IF(H15=H16,H15,TEXT(H15,"0.00")&amp;"　　　"&amp;TEXT(H16,"0.00")))</f>
        <v/>
      </c>
      <c r="L15" s="714"/>
      <c r="M15" s="714"/>
      <c r="O15" s="706" t="s">
        <v>403</v>
      </c>
      <c r="P15" s="706"/>
      <c r="Q15" s="706"/>
      <c r="R15" s="706"/>
      <c r="S15" s="706"/>
      <c r="T15" s="706"/>
      <c r="U15" s="706"/>
      <c r="V15" s="706"/>
      <c r="W15" s="706"/>
      <c r="X15" s="706"/>
    </row>
    <row r="16" spans="1:24" s="318" customFormat="1" ht="12" customHeight="1">
      <c r="A16" s="315"/>
      <c r="B16" s="728"/>
      <c r="C16" s="724"/>
      <c r="D16" s="721"/>
      <c r="E16" s="821" t="str">
        <f t="shared" ref="E16" si="4">IF(G17="","",(G17-G16)/D16*100)</f>
        <v/>
      </c>
      <c r="F16" s="419" t="s">
        <v>383</v>
      </c>
      <c r="G16" s="423" t="str">
        <f>IF(G15="","",IF(J15="",G15,G15+J15))</f>
        <v/>
      </c>
      <c r="H16" s="420" t="e">
        <f>C15-G16</f>
        <v>#VALUE!</v>
      </c>
      <c r="I16" s="726"/>
      <c r="J16" s="714"/>
      <c r="K16" s="716"/>
      <c r="L16" s="714"/>
      <c r="M16" s="714"/>
      <c r="O16" s="706"/>
      <c r="P16" s="706"/>
      <c r="Q16" s="706"/>
      <c r="R16" s="706"/>
      <c r="S16" s="706"/>
      <c r="T16" s="706"/>
      <c r="U16" s="706"/>
      <c r="V16" s="706"/>
      <c r="W16" s="706"/>
      <c r="X16" s="706"/>
    </row>
    <row r="17" spans="1:21" s="318" customFormat="1" ht="12">
      <c r="A17" s="315"/>
      <c r="B17" s="722"/>
      <c r="C17" s="724"/>
      <c r="D17" s="721"/>
      <c r="E17" s="822"/>
      <c r="F17" s="419" t="s">
        <v>384</v>
      </c>
      <c r="G17" s="459"/>
      <c r="H17" s="421">
        <f>C17-G17</f>
        <v>0</v>
      </c>
      <c r="I17" s="725" t="str">
        <f>IF(B17="","",IF(G17=G18,G17,TEXT(G17,"0.000")&amp;"　　　"&amp;TEXT(G18,"0.000")))</f>
        <v/>
      </c>
      <c r="J17" s="714"/>
      <c r="K17" s="715" t="str">
        <f>IF(B17="","",IF(H17=H18,H17,TEXT(H17,"0.00")&amp;"　　　"&amp;TEXT(H18,"0.00")))</f>
        <v/>
      </c>
      <c r="L17" s="714"/>
      <c r="M17" s="714"/>
      <c r="O17" s="706" t="s">
        <v>392</v>
      </c>
      <c r="P17" s="706"/>
      <c r="Q17" s="706"/>
      <c r="R17" s="706"/>
      <c r="S17" s="706"/>
      <c r="T17" s="706"/>
      <c r="U17" s="706"/>
    </row>
    <row r="18" spans="1:21" s="318" customFormat="1" ht="12">
      <c r="A18" s="315"/>
      <c r="B18" s="728"/>
      <c r="C18" s="724"/>
      <c r="D18" s="721"/>
      <c r="E18" s="821" t="str">
        <f t="shared" ref="E18" si="5">IF(G19="","",(G19-G18)/D18*100)</f>
        <v/>
      </c>
      <c r="F18" s="419" t="s">
        <v>383</v>
      </c>
      <c r="G18" s="423" t="str">
        <f>IF(G17="","",IF(J17="",G17,G17+J17))</f>
        <v/>
      </c>
      <c r="H18" s="420" t="e">
        <f>C17-G18</f>
        <v>#VALUE!</v>
      </c>
      <c r="I18" s="726"/>
      <c r="J18" s="714"/>
      <c r="K18" s="716"/>
      <c r="L18" s="714"/>
      <c r="M18" s="714"/>
      <c r="O18" s="706"/>
      <c r="P18" s="706"/>
      <c r="Q18" s="706"/>
      <c r="R18" s="706"/>
      <c r="S18" s="706"/>
      <c r="T18" s="706"/>
      <c r="U18" s="706"/>
    </row>
    <row r="19" spans="1:21" s="318" customFormat="1" ht="12">
      <c r="A19" s="315"/>
      <c r="B19" s="722"/>
      <c r="C19" s="724"/>
      <c r="D19" s="721"/>
      <c r="E19" s="822"/>
      <c r="F19" s="419" t="s">
        <v>384</v>
      </c>
      <c r="G19" s="459"/>
      <c r="H19" s="421">
        <f>C19-G19</f>
        <v>0</v>
      </c>
      <c r="I19" s="725" t="str">
        <f>IF(B19="","",IF(G19=G20,G19,TEXT(G19,"0.000")&amp;"　　　"&amp;TEXT(G20,"0.000")))</f>
        <v/>
      </c>
      <c r="J19" s="714"/>
      <c r="K19" s="715" t="str">
        <f>IF(B19="","",IF(H19=H20,H19,TEXT(H19,"0.00")&amp;"　　　"&amp;TEXT(H20,"0.00")))</f>
        <v/>
      </c>
      <c r="L19" s="714"/>
      <c r="M19" s="714"/>
    </row>
    <row r="20" spans="1:21" s="318" customFormat="1" ht="12">
      <c r="A20" s="315"/>
      <c r="B20" s="728"/>
      <c r="C20" s="724"/>
      <c r="D20" s="721"/>
      <c r="E20" s="821" t="str">
        <f t="shared" ref="E20" si="6">IF(G21="","",(G21-G20)/D20*100)</f>
        <v/>
      </c>
      <c r="F20" s="419" t="s">
        <v>383</v>
      </c>
      <c r="G20" s="423" t="str">
        <f>IF(G19="","",IF(J19="",G19,G19+J19))</f>
        <v/>
      </c>
      <c r="H20" s="420" t="e">
        <f>C19-G20</f>
        <v>#VALUE!</v>
      </c>
      <c r="I20" s="726"/>
      <c r="J20" s="714"/>
      <c r="K20" s="716"/>
      <c r="L20" s="714"/>
      <c r="M20" s="714"/>
    </row>
    <row r="21" spans="1:21" s="318" customFormat="1" ht="12">
      <c r="A21" s="315"/>
      <c r="B21" s="722"/>
      <c r="C21" s="724"/>
      <c r="D21" s="721"/>
      <c r="E21" s="822"/>
      <c r="F21" s="419" t="s">
        <v>384</v>
      </c>
      <c r="G21" s="459"/>
      <c r="H21" s="421">
        <f>C21-G21</f>
        <v>0</v>
      </c>
      <c r="I21" s="725" t="str">
        <f>IF(B21="","",IF(G21=G22,G21,TEXT(G21,"0.000")&amp;"　　　"&amp;TEXT(G22,"0.000")))</f>
        <v/>
      </c>
      <c r="J21" s="714"/>
      <c r="K21" s="715" t="str">
        <f>IF(B21="","",IF(H21=H22,H21,TEXT(H21,"0.00")&amp;"　　　"&amp;TEXT(H22,"0.00")))</f>
        <v/>
      </c>
      <c r="L21" s="714"/>
      <c r="M21" s="714"/>
    </row>
    <row r="22" spans="1:21" s="318" customFormat="1" ht="12">
      <c r="A22" s="315"/>
      <c r="B22" s="728"/>
      <c r="C22" s="724"/>
      <c r="D22" s="721"/>
      <c r="E22" s="821" t="str">
        <f t="shared" ref="E22" si="7">IF(G23="","",(G23-G22)/D22*100)</f>
        <v/>
      </c>
      <c r="F22" s="419" t="s">
        <v>383</v>
      </c>
      <c r="G22" s="423" t="str">
        <f>IF(G21="","",IF(J21="",G21,G21+J21))</f>
        <v/>
      </c>
      <c r="H22" s="420" t="e">
        <f>C21-G22</f>
        <v>#VALUE!</v>
      </c>
      <c r="I22" s="726"/>
      <c r="J22" s="714"/>
      <c r="K22" s="716"/>
      <c r="L22" s="714"/>
      <c r="M22" s="714"/>
    </row>
    <row r="23" spans="1:21" s="318" customFormat="1" ht="12">
      <c r="A23" s="315"/>
      <c r="B23" s="722"/>
      <c r="C23" s="724"/>
      <c r="D23" s="721"/>
      <c r="E23" s="822"/>
      <c r="F23" s="419" t="s">
        <v>384</v>
      </c>
      <c r="G23" s="459"/>
      <c r="H23" s="421">
        <f>C23-G23</f>
        <v>0</v>
      </c>
      <c r="I23" s="725" t="str">
        <f>IF(B23="","",IF(G23=G24,G23,TEXT(G23,"0.000")&amp;"　　　"&amp;TEXT(G24,"0.000")))</f>
        <v/>
      </c>
      <c r="J23" s="714"/>
      <c r="K23" s="715" t="str">
        <f>IF(B23="","",IF(H23=H24,H23,TEXT(H23,"0.00")&amp;"　　　"&amp;TEXT(H24,"0.00")))</f>
        <v/>
      </c>
      <c r="L23" s="714"/>
      <c r="M23" s="714"/>
    </row>
    <row r="24" spans="1:21" s="318" customFormat="1" ht="12">
      <c r="A24" s="315"/>
      <c r="B24" s="728"/>
      <c r="C24" s="724"/>
      <c r="D24" s="721"/>
      <c r="E24" s="821" t="str">
        <f t="shared" ref="E24" si="8">IF(G25="","",(G25-G24)/D24*100)</f>
        <v/>
      </c>
      <c r="F24" s="419" t="s">
        <v>383</v>
      </c>
      <c r="G24" s="423" t="str">
        <f>IF(G23="","",IF(J23="",G23,G23+J23))</f>
        <v/>
      </c>
      <c r="H24" s="420" t="e">
        <f>C23-G24</f>
        <v>#VALUE!</v>
      </c>
      <c r="I24" s="726"/>
      <c r="J24" s="714"/>
      <c r="K24" s="716"/>
      <c r="L24" s="714"/>
      <c r="M24" s="714"/>
    </row>
    <row r="25" spans="1:21" s="318" customFormat="1" ht="12">
      <c r="A25" s="315"/>
      <c r="B25" s="722"/>
      <c r="C25" s="724"/>
      <c r="D25" s="721"/>
      <c r="E25" s="822"/>
      <c r="F25" s="419" t="s">
        <v>384</v>
      </c>
      <c r="G25" s="459"/>
      <c r="H25" s="421">
        <f>C25-G25</f>
        <v>0</v>
      </c>
      <c r="I25" s="725" t="str">
        <f>IF(B25="","",IF(G25=G26,G25,TEXT(G25,"0.000")&amp;"　　　"&amp;TEXT(G26,"0.000")))</f>
        <v/>
      </c>
      <c r="J25" s="714"/>
      <c r="K25" s="715" t="str">
        <f>IF(B25="","",IF(H25=H26,H25,TEXT(H25,"0.00")&amp;"　　　"&amp;TEXT(H26,"0.00")))</f>
        <v/>
      </c>
      <c r="L25" s="714"/>
      <c r="M25" s="714"/>
    </row>
    <row r="26" spans="1:21" s="318" customFormat="1" ht="12">
      <c r="A26" s="315"/>
      <c r="B26" s="723"/>
      <c r="C26" s="724"/>
      <c r="D26" s="721"/>
      <c r="E26" s="821" t="str">
        <f t="shared" ref="E26" si="9">IF(G27="","",(G27-G26)/D26*100)</f>
        <v/>
      </c>
      <c r="F26" s="419" t="s">
        <v>383</v>
      </c>
      <c r="G26" s="423" t="str">
        <f>IF(G25="","",IF(J25="",G25,G25+J25))</f>
        <v/>
      </c>
      <c r="H26" s="420" t="e">
        <f>C25-G26</f>
        <v>#VALUE!</v>
      </c>
      <c r="I26" s="726"/>
      <c r="J26" s="714"/>
      <c r="K26" s="716"/>
      <c r="L26" s="714"/>
      <c r="M26" s="714"/>
    </row>
    <row r="27" spans="1:21" s="318" customFormat="1" ht="12">
      <c r="A27" s="315"/>
      <c r="B27" s="722"/>
      <c r="C27" s="724"/>
      <c r="D27" s="721"/>
      <c r="E27" s="822"/>
      <c r="F27" s="419" t="s">
        <v>384</v>
      </c>
      <c r="G27" s="459"/>
      <c r="H27" s="421">
        <f>C27-G27</f>
        <v>0</v>
      </c>
      <c r="I27" s="725" t="str">
        <f>IF(B27="","",IF(G27=G28,G27,TEXT(G27,"0.000")&amp;"　　　"&amp;TEXT(G28,"0.000")))</f>
        <v/>
      </c>
      <c r="J27" s="714"/>
      <c r="K27" s="715" t="str">
        <f>IF(B27="","",IF(H27=H28,H27,TEXT(H27,"0.00")&amp;"　　　"&amp;TEXT(H28,"0.00")))</f>
        <v/>
      </c>
      <c r="L27" s="714"/>
      <c r="M27" s="714"/>
    </row>
    <row r="28" spans="1:21" s="318" customFormat="1" ht="12">
      <c r="A28" s="315"/>
      <c r="B28" s="723"/>
      <c r="C28" s="724"/>
      <c r="D28" s="721"/>
      <c r="E28" s="821" t="str">
        <f t="shared" ref="E28" si="10">IF(G29="","",(G29-G28)/D28*100)</f>
        <v/>
      </c>
      <c r="F28" s="419" t="s">
        <v>383</v>
      </c>
      <c r="G28" s="423" t="str">
        <f>IF(G27="","",IF(J27="",G27,G27+J27))</f>
        <v/>
      </c>
      <c r="H28" s="420" t="e">
        <f>C27-G28</f>
        <v>#VALUE!</v>
      </c>
      <c r="I28" s="726"/>
      <c r="J28" s="714"/>
      <c r="K28" s="716"/>
      <c r="L28" s="714"/>
      <c r="M28" s="714"/>
    </row>
    <row r="29" spans="1:21" s="318" customFormat="1" ht="12">
      <c r="A29" s="315"/>
      <c r="B29" s="722"/>
      <c r="C29" s="724"/>
      <c r="D29" s="721"/>
      <c r="E29" s="822"/>
      <c r="F29" s="419" t="s">
        <v>384</v>
      </c>
      <c r="G29" s="459"/>
      <c r="H29" s="421">
        <f>C29-G29</f>
        <v>0</v>
      </c>
      <c r="I29" s="725" t="str">
        <f>IF(B29="","",IF(G29=G30,G29,TEXT(G29,"0.000")&amp;"　　　"&amp;TEXT(G30,"0.000")))</f>
        <v/>
      </c>
      <c r="J29" s="714"/>
      <c r="K29" s="715" t="str">
        <f>IF(B29="","",IF(H29=H30,H29,TEXT(H29,"0.00")&amp;"　　　"&amp;TEXT(H30,"0.00")))</f>
        <v/>
      </c>
      <c r="L29" s="714"/>
      <c r="M29" s="714"/>
    </row>
    <row r="30" spans="1:21" s="318" customFormat="1" ht="12">
      <c r="A30" s="315"/>
      <c r="B30" s="723"/>
      <c r="C30" s="724"/>
      <c r="D30" s="721"/>
      <c r="E30" s="821" t="str">
        <f t="shared" ref="E30" si="11">IF(G31="","",(G31-G30)/D30*100)</f>
        <v/>
      </c>
      <c r="F30" s="419" t="s">
        <v>383</v>
      </c>
      <c r="G30" s="423" t="str">
        <f>IF(G29="","",IF(J29="",G29,G29+J29))</f>
        <v/>
      </c>
      <c r="H30" s="420" t="e">
        <f>C29-G30</f>
        <v>#VALUE!</v>
      </c>
      <c r="I30" s="726"/>
      <c r="J30" s="714"/>
      <c r="K30" s="716"/>
      <c r="L30" s="714"/>
      <c r="M30" s="714"/>
    </row>
    <row r="31" spans="1:21" s="318" customFormat="1" ht="12">
      <c r="A31" s="315"/>
      <c r="B31" s="722"/>
      <c r="C31" s="724"/>
      <c r="D31" s="721"/>
      <c r="E31" s="822"/>
      <c r="F31" s="419" t="s">
        <v>384</v>
      </c>
      <c r="G31" s="459"/>
      <c r="H31" s="421">
        <f>C31-G31</f>
        <v>0</v>
      </c>
      <c r="I31" s="725" t="str">
        <f>IF(B31="","",IF(G31=G32,G31,TEXT(G31,"0.000")&amp;"　　　"&amp;TEXT(G32,"0.000")))</f>
        <v/>
      </c>
      <c r="J31" s="714"/>
      <c r="K31" s="715" t="str">
        <f>IF(B31="","",IF(H31=H32,H31,TEXT(H31,"0.00")&amp;"　　　"&amp;TEXT(H32,"0.00")))</f>
        <v/>
      </c>
      <c r="L31" s="714"/>
      <c r="M31" s="714"/>
    </row>
    <row r="32" spans="1:21" s="318" customFormat="1" ht="12">
      <c r="A32" s="315"/>
      <c r="B32" s="723"/>
      <c r="C32" s="724"/>
      <c r="D32" s="721"/>
      <c r="E32" s="821" t="str">
        <f t="shared" ref="E32" si="12">IF(G33="","",(G33-G32)/D32*100)</f>
        <v/>
      </c>
      <c r="F32" s="419" t="s">
        <v>383</v>
      </c>
      <c r="G32" s="423" t="str">
        <f>IF(G31="","",IF(J31="",G31,G31+J31))</f>
        <v/>
      </c>
      <c r="H32" s="420" t="e">
        <f>C31-G32</f>
        <v>#VALUE!</v>
      </c>
      <c r="I32" s="726"/>
      <c r="J32" s="714"/>
      <c r="K32" s="716"/>
      <c r="L32" s="714"/>
      <c r="M32" s="714"/>
    </row>
    <row r="33" spans="1:13" s="318" customFormat="1" ht="12">
      <c r="A33" s="315"/>
      <c r="B33" s="722"/>
      <c r="C33" s="724"/>
      <c r="D33" s="721"/>
      <c r="E33" s="822"/>
      <c r="F33" s="419" t="s">
        <v>384</v>
      </c>
      <c r="G33" s="459"/>
      <c r="H33" s="421">
        <f>C33-G33</f>
        <v>0</v>
      </c>
      <c r="I33" s="725" t="str">
        <f>IF(B33="","",IF(G33=G34,G33,TEXT(G33,"0.000")&amp;"　　　"&amp;TEXT(G34,"0.000")))</f>
        <v/>
      </c>
      <c r="J33" s="714"/>
      <c r="K33" s="715" t="str">
        <f>IF(B33="","",IF(H33=H34,H33,TEXT(H33,"0.00")&amp;"　　　"&amp;TEXT(H34,"0.00")))</f>
        <v/>
      </c>
      <c r="L33" s="714"/>
      <c r="M33" s="714"/>
    </row>
    <row r="34" spans="1:13" s="318" customFormat="1" ht="12">
      <c r="A34" s="315"/>
      <c r="B34" s="723"/>
      <c r="C34" s="724"/>
      <c r="F34" s="419" t="s">
        <v>383</v>
      </c>
      <c r="G34" s="423" t="str">
        <f>IF(G33="","",IF(J33="",G33,G33+J33))</f>
        <v/>
      </c>
      <c r="H34" s="420" t="e">
        <f>C33-G34</f>
        <v>#VALUE!</v>
      </c>
      <c r="I34" s="726"/>
      <c r="J34" s="714"/>
      <c r="K34" s="716"/>
      <c r="L34" s="714"/>
      <c r="M34" s="714"/>
    </row>
    <row r="35" spans="1:13" s="318" customFormat="1" ht="12">
      <c r="A35" s="315"/>
      <c r="B35" s="320"/>
      <c r="C35" s="322"/>
      <c r="F35" s="320"/>
      <c r="K35" s="336"/>
      <c r="L35" s="336"/>
      <c r="M35" s="336"/>
    </row>
    <row r="36" spans="1:13">
      <c r="B36" s="345" t="s">
        <v>335</v>
      </c>
    </row>
    <row r="37" spans="1:13" ht="13.5" customHeight="1">
      <c r="B37" s="730" t="s">
        <v>328</v>
      </c>
      <c r="C37" s="334" t="s">
        <v>337</v>
      </c>
      <c r="D37" s="712" t="s">
        <v>329</v>
      </c>
      <c r="E37" s="712" t="s">
        <v>330</v>
      </c>
      <c r="F37" s="414"/>
      <c r="G37" s="710" t="s">
        <v>331</v>
      </c>
      <c r="H37" s="712" t="s">
        <v>339</v>
      </c>
      <c r="I37" s="712" t="s">
        <v>331</v>
      </c>
      <c r="J37" s="707" t="s">
        <v>342</v>
      </c>
      <c r="K37" s="708"/>
      <c r="L37" s="708"/>
      <c r="M37" s="709"/>
    </row>
    <row r="38" spans="1:13" s="318" customFormat="1" ht="13.5" customHeight="1">
      <c r="A38" s="315"/>
      <c r="B38" s="731"/>
      <c r="C38" s="333" t="s">
        <v>338</v>
      </c>
      <c r="D38" s="713"/>
      <c r="E38" s="713"/>
      <c r="F38" s="415"/>
      <c r="G38" s="711"/>
      <c r="H38" s="713"/>
      <c r="I38" s="713"/>
      <c r="J38" s="317" t="s">
        <v>343</v>
      </c>
      <c r="K38" s="416" t="s">
        <v>339</v>
      </c>
      <c r="L38" s="416" t="s">
        <v>340</v>
      </c>
      <c r="M38" s="316" t="s">
        <v>341</v>
      </c>
    </row>
    <row r="39" spans="1:13" s="318" customFormat="1" ht="12.75" customHeight="1">
      <c r="A39" s="315"/>
      <c r="B39" s="722"/>
      <c r="C39" s="732">
        <f>LOOKUP(B39,B5:B34,C5:C34)</f>
        <v>0</v>
      </c>
      <c r="D39" s="330"/>
      <c r="E39" s="330"/>
      <c r="F39" s="419" t="s">
        <v>384</v>
      </c>
      <c r="G39" s="461"/>
      <c r="H39" s="421">
        <f>C39-G39</f>
        <v>0</v>
      </c>
      <c r="I39" s="725" t="str">
        <f>IF(B39="","",IF(G39=G40,G39,TEXT(G39,"0.000")&amp;"　　　"&amp;TEXT(G40,"0.000")))</f>
        <v/>
      </c>
      <c r="J39" s="734"/>
      <c r="K39" s="715" t="str">
        <f>IF(B39="","",IF(H39=H40,H39,TEXT(H39,"0.00")&amp;"　　　"&amp;TEXT(H40,"0.00")))</f>
        <v/>
      </c>
      <c r="L39" s="735" t="str">
        <f>IF(B39="","",LOOKUP(B39,$B$5:$B$34,$L$5:$L$34))</f>
        <v/>
      </c>
      <c r="M39" s="717" t="str">
        <f>IF(B39="","",LOOKUP(B39,$B$5:$B$34,$M$5:$M$34))</f>
        <v/>
      </c>
    </row>
    <row r="40" spans="1:13" s="318" customFormat="1" ht="12.75" customHeight="1">
      <c r="A40" s="315"/>
      <c r="B40" s="728"/>
      <c r="C40" s="733"/>
      <c r="D40" s="721"/>
      <c r="E40" s="823" t="str">
        <f>IF(G41="","",(G41-G40)/D40*100)</f>
        <v/>
      </c>
      <c r="F40" s="422" t="s">
        <v>383</v>
      </c>
      <c r="G40" s="462"/>
      <c r="H40" s="420">
        <f>C39-G40</f>
        <v>0</v>
      </c>
      <c r="I40" s="726"/>
      <c r="J40" s="734"/>
      <c r="K40" s="716"/>
      <c r="L40" s="736"/>
      <c r="M40" s="718"/>
    </row>
    <row r="41" spans="1:13" s="318" customFormat="1" ht="12">
      <c r="A41" s="315"/>
      <c r="B41" s="722"/>
      <c r="C41" s="724"/>
      <c r="D41" s="721"/>
      <c r="E41" s="823"/>
      <c r="F41" s="419" t="s">
        <v>384</v>
      </c>
      <c r="G41" s="459"/>
      <c r="H41" s="421">
        <f>C41-G41</f>
        <v>0</v>
      </c>
      <c r="I41" s="725" t="str">
        <f>IF(B41="","",IF(G41=G42,G41,TEXT(G41,"0.000")&amp;"　　　"&amp;TEXT(G42,"0.000")))</f>
        <v/>
      </c>
      <c r="J41" s="714"/>
      <c r="K41" s="715" t="str">
        <f>IF(B41="","",IF(H41=H42,H41,TEXT(H41,"0.00")&amp;"　　　"&amp;TEXT(H42,"0.00")))</f>
        <v/>
      </c>
      <c r="L41" s="714"/>
      <c r="M41" s="714"/>
    </row>
    <row r="42" spans="1:13" s="318" customFormat="1" ht="12">
      <c r="A42" s="315"/>
      <c r="B42" s="728"/>
      <c r="C42" s="724"/>
      <c r="D42" s="721"/>
      <c r="E42" s="821" t="str">
        <f t="shared" ref="E42" si="13">IF(G43="","",(G43-G42)/D42*100)</f>
        <v/>
      </c>
      <c r="F42" s="419" t="s">
        <v>383</v>
      </c>
      <c r="G42" s="423" t="str">
        <f>IF(G41="","",IF(J41="",G41,G41+J41))</f>
        <v/>
      </c>
      <c r="H42" s="420" t="e">
        <f>C41-G42</f>
        <v>#VALUE!</v>
      </c>
      <c r="I42" s="726"/>
      <c r="J42" s="714"/>
      <c r="K42" s="716"/>
      <c r="L42" s="714"/>
      <c r="M42" s="714"/>
    </row>
    <row r="43" spans="1:13" s="318" customFormat="1" ht="12" customHeight="1">
      <c r="A43" s="315"/>
      <c r="B43" s="722"/>
      <c r="C43" s="724"/>
      <c r="D43" s="721"/>
      <c r="E43" s="822"/>
      <c r="F43" s="419" t="s">
        <v>384</v>
      </c>
      <c r="G43" s="459"/>
      <c r="H43" s="421">
        <f>C43-G43</f>
        <v>0</v>
      </c>
      <c r="I43" s="725" t="str">
        <f>IF(B43="","",IF(G43=G44,G43,TEXT(G43,"0.000")&amp;"　　　"&amp;TEXT(G44,"0.000")))</f>
        <v/>
      </c>
      <c r="J43" s="714"/>
      <c r="K43" s="715" t="str">
        <f>IF(B43="","",IF(H43=H44,H43,TEXT(H43,"0.00")&amp;"　　　"&amp;TEXT(H44,"0.00")))</f>
        <v/>
      </c>
      <c r="L43" s="714"/>
      <c r="M43" s="714"/>
    </row>
    <row r="44" spans="1:13" s="318" customFormat="1" ht="14.25" customHeight="1">
      <c r="A44" s="315"/>
      <c r="B44" s="728"/>
      <c r="C44" s="724"/>
      <c r="D44" s="721"/>
      <c r="E44" s="821" t="str">
        <f t="shared" ref="E44" si="14">IF(G45="","",(G45-G44)/D44*100)</f>
        <v/>
      </c>
      <c r="F44" s="419" t="s">
        <v>383</v>
      </c>
      <c r="G44" s="423" t="str">
        <f>IF(G43="","",IF(J43="",G43,G43+J43))</f>
        <v/>
      </c>
      <c r="H44" s="420" t="e">
        <f>C43-G44</f>
        <v>#VALUE!</v>
      </c>
      <c r="I44" s="726"/>
      <c r="J44" s="714"/>
      <c r="K44" s="716"/>
      <c r="L44" s="714"/>
      <c r="M44" s="714"/>
    </row>
    <row r="45" spans="1:13" s="318" customFormat="1" ht="12" customHeight="1">
      <c r="A45" s="315"/>
      <c r="B45" s="722"/>
      <c r="C45" s="724"/>
      <c r="D45" s="721"/>
      <c r="E45" s="822"/>
      <c r="F45" s="419" t="s">
        <v>384</v>
      </c>
      <c r="G45" s="459"/>
      <c r="H45" s="421">
        <f>C45-G45</f>
        <v>0</v>
      </c>
      <c r="I45" s="725" t="str">
        <f>IF(B45="","",IF(G45=G46,G45,TEXT(G45,"0.000")&amp;"　　　"&amp;TEXT(G46,"0.000")))</f>
        <v/>
      </c>
      <c r="J45" s="714"/>
      <c r="K45" s="715" t="str">
        <f>IF(B45="","",IF(H45=H46,H45,TEXT(H45,"0.00")&amp;"　　　"&amp;TEXT(H46,"0.00")))</f>
        <v/>
      </c>
      <c r="L45" s="714"/>
      <c r="M45" s="714"/>
    </row>
    <row r="46" spans="1:13" s="318" customFormat="1" ht="12">
      <c r="A46" s="315"/>
      <c r="B46" s="728"/>
      <c r="C46" s="724"/>
      <c r="D46" s="721"/>
      <c r="E46" s="821" t="str">
        <f t="shared" ref="E46" si="15">IF(G47="","",(G47-G46)/D46*100)</f>
        <v/>
      </c>
      <c r="F46" s="419" t="s">
        <v>383</v>
      </c>
      <c r="G46" s="423" t="str">
        <f>IF(G45="","",IF(J45="",G45,G45+J45))</f>
        <v/>
      </c>
      <c r="H46" s="420" t="e">
        <f>C45-G46</f>
        <v>#VALUE!</v>
      </c>
      <c r="I46" s="726"/>
      <c r="J46" s="714"/>
      <c r="K46" s="716"/>
      <c r="L46" s="714"/>
      <c r="M46" s="714"/>
    </row>
    <row r="47" spans="1:13" s="318" customFormat="1" ht="12">
      <c r="A47" s="315"/>
      <c r="B47" s="722"/>
      <c r="C47" s="724"/>
      <c r="D47" s="721"/>
      <c r="E47" s="822"/>
      <c r="F47" s="419" t="s">
        <v>384</v>
      </c>
      <c r="G47" s="459"/>
      <c r="H47" s="421">
        <f>C47-G47</f>
        <v>0</v>
      </c>
      <c r="I47" s="725" t="str">
        <f>IF(B47="","",IF(G47=G48,G47,TEXT(G47,"0.000")&amp;"　　　"&amp;TEXT(G48,"0.000")))</f>
        <v/>
      </c>
      <c r="J47" s="714"/>
      <c r="K47" s="715" t="str">
        <f>IF(B47="","",IF(H47=H48,H47,TEXT(H47,"0.00")&amp;"　　　"&amp;TEXT(H48,"0.00")))</f>
        <v/>
      </c>
      <c r="L47" s="714"/>
      <c r="M47" s="714"/>
    </row>
    <row r="48" spans="1:13" s="318" customFormat="1" ht="12">
      <c r="A48" s="315"/>
      <c r="B48" s="728"/>
      <c r="C48" s="724"/>
      <c r="D48" s="721"/>
      <c r="E48" s="821" t="str">
        <f t="shared" ref="E48" si="16">IF(G49="","",(G49-G48)/D48*100)</f>
        <v/>
      </c>
      <c r="F48" s="419" t="s">
        <v>383</v>
      </c>
      <c r="G48" s="423" t="str">
        <f>IF(G47="","",IF(J47="",G47,G47+J47))</f>
        <v/>
      </c>
      <c r="H48" s="420" t="e">
        <f>C47-G48</f>
        <v>#VALUE!</v>
      </c>
      <c r="I48" s="726"/>
      <c r="J48" s="714"/>
      <c r="K48" s="716"/>
      <c r="L48" s="714"/>
      <c r="M48" s="714"/>
    </row>
    <row r="49" spans="1:13" s="318" customFormat="1" ht="12">
      <c r="A49" s="315"/>
      <c r="B49" s="722"/>
      <c r="C49" s="724"/>
      <c r="D49" s="721"/>
      <c r="E49" s="822"/>
      <c r="F49" s="419" t="s">
        <v>384</v>
      </c>
      <c r="G49" s="459"/>
      <c r="H49" s="421">
        <f>C49-G49</f>
        <v>0</v>
      </c>
      <c r="I49" s="725" t="str">
        <f>IF(B49="","",IF(G49=G50,G49,TEXT(G49,"0.000")&amp;"　　　"&amp;TEXT(G50,"0.000")))</f>
        <v/>
      </c>
      <c r="J49" s="714"/>
      <c r="K49" s="715" t="str">
        <f>IF(B49="","",IF(H49=H50,H49,TEXT(H49,"0.00")&amp;"　　　"&amp;TEXT(H50,"0.00")))</f>
        <v/>
      </c>
      <c r="L49" s="714"/>
      <c r="M49" s="714"/>
    </row>
    <row r="50" spans="1:13" s="318" customFormat="1" ht="12">
      <c r="A50" s="315"/>
      <c r="B50" s="728"/>
      <c r="C50" s="724"/>
      <c r="D50" s="721"/>
      <c r="E50" s="821" t="str">
        <f t="shared" ref="E50" si="17">IF(G51="","",(G51-G50)/D50*100)</f>
        <v/>
      </c>
      <c r="F50" s="419" t="s">
        <v>383</v>
      </c>
      <c r="G50" s="423" t="str">
        <f>IF(G49="","",IF(J49="",G49,G49+J49))</f>
        <v/>
      </c>
      <c r="H50" s="420" t="e">
        <f>C49-G50</f>
        <v>#VALUE!</v>
      </c>
      <c r="I50" s="726"/>
      <c r="J50" s="714"/>
      <c r="K50" s="716"/>
      <c r="L50" s="714"/>
      <c r="M50" s="714"/>
    </row>
    <row r="51" spans="1:13" s="318" customFormat="1" ht="12" customHeight="1">
      <c r="A51" s="315"/>
      <c r="B51" s="722"/>
      <c r="C51" s="724"/>
      <c r="D51" s="721"/>
      <c r="E51" s="822"/>
      <c r="F51" s="419" t="s">
        <v>384</v>
      </c>
      <c r="G51" s="459"/>
      <c r="H51" s="421">
        <f>C51-G51</f>
        <v>0</v>
      </c>
      <c r="I51" s="725" t="str">
        <f>IF(B51="","",IF(G51=G52,G51,TEXT(G51,"0.000")&amp;"　　　"&amp;TEXT(G52,"0.000")))</f>
        <v/>
      </c>
      <c r="J51" s="714"/>
      <c r="K51" s="715" t="str">
        <f>IF(B51="","",IF(H51=H52,H51,TEXT(H51,"0.00")&amp;"　　　"&amp;TEXT(H52,"0.00")))</f>
        <v/>
      </c>
      <c r="L51" s="714"/>
      <c r="M51" s="714"/>
    </row>
    <row r="52" spans="1:13" s="318" customFormat="1" ht="12" customHeight="1">
      <c r="A52" s="315"/>
      <c r="B52" s="723"/>
      <c r="C52" s="724"/>
      <c r="D52" s="721"/>
      <c r="E52" s="821" t="str">
        <f t="shared" ref="E52" si="18">IF(G53="","",(G53-G52)/D52*100)</f>
        <v/>
      </c>
      <c r="F52" s="419" t="s">
        <v>383</v>
      </c>
      <c r="G52" s="423" t="str">
        <f>IF(G51="","",IF(J51="",G51,G51+J51))</f>
        <v/>
      </c>
      <c r="H52" s="420" t="e">
        <f>C51-G52</f>
        <v>#VALUE!</v>
      </c>
      <c r="I52" s="726"/>
      <c r="J52" s="714"/>
      <c r="K52" s="716"/>
      <c r="L52" s="714"/>
      <c r="M52" s="714"/>
    </row>
    <row r="53" spans="1:13" s="318" customFormat="1" ht="12" customHeight="1">
      <c r="A53" s="315"/>
      <c r="B53" s="722"/>
      <c r="C53" s="724"/>
      <c r="D53" s="721"/>
      <c r="E53" s="822"/>
      <c r="F53" s="419" t="s">
        <v>384</v>
      </c>
      <c r="G53" s="459"/>
      <c r="H53" s="421">
        <f t="shared" ref="H53" si="19">C53-G53</f>
        <v>0</v>
      </c>
      <c r="I53" s="725" t="str">
        <f t="shared" ref="I53" si="20">IF(B53="","",IF(G53=G54,G53,TEXT(G53,"0.000")&amp;"　　　"&amp;TEXT(G54,"0.000")))</f>
        <v/>
      </c>
      <c r="J53" s="714"/>
      <c r="K53" s="715" t="str">
        <f t="shared" ref="K53" si="21">IF(B53="","",IF(H53=H54,H53,TEXT(H53,"0.00")&amp;"　　　"&amp;TEXT(H54,"0.00")))</f>
        <v/>
      </c>
      <c r="L53" s="714"/>
      <c r="M53" s="714"/>
    </row>
    <row r="54" spans="1:13" s="318" customFormat="1" ht="12" customHeight="1">
      <c r="A54" s="315"/>
      <c r="B54" s="723"/>
      <c r="C54" s="724"/>
      <c r="D54" s="721"/>
      <c r="E54" s="821" t="str">
        <f t="shared" ref="E54" si="22">IF(G55="","",(G55-G54)/D54*100)</f>
        <v/>
      </c>
      <c r="F54" s="419" t="s">
        <v>383</v>
      </c>
      <c r="G54" s="423" t="str">
        <f t="shared" ref="G54" si="23">IF(G53="","",IF(J53="",G53,G53+J53))</f>
        <v/>
      </c>
      <c r="H54" s="420" t="e">
        <f t="shared" ref="H54" si="24">C53-G54</f>
        <v>#VALUE!</v>
      </c>
      <c r="I54" s="726"/>
      <c r="J54" s="714"/>
      <c r="K54" s="716"/>
      <c r="L54" s="714"/>
      <c r="M54" s="714"/>
    </row>
    <row r="55" spans="1:13" s="318" customFormat="1" ht="12" customHeight="1">
      <c r="A55" s="315"/>
      <c r="B55" s="722"/>
      <c r="C55" s="724"/>
      <c r="D55" s="721"/>
      <c r="E55" s="822"/>
      <c r="F55" s="419" t="s">
        <v>384</v>
      </c>
      <c r="G55" s="459"/>
      <c r="H55" s="421">
        <f t="shared" ref="H55" si="25">C55-G55</f>
        <v>0</v>
      </c>
      <c r="I55" s="725" t="str">
        <f t="shared" ref="I55" si="26">IF(B55="","",IF(G55=G56,G55,TEXT(G55,"0.000")&amp;"　　　"&amp;TEXT(G56,"0.000")))</f>
        <v/>
      </c>
      <c r="J55" s="714"/>
      <c r="K55" s="715" t="str">
        <f t="shared" ref="K55" si="27">IF(B55="","",IF(H55=H56,H55,TEXT(H55,"0.00")&amp;"　　　"&amp;TEXT(H56,"0.00")))</f>
        <v/>
      </c>
      <c r="L55" s="714"/>
      <c r="M55" s="714"/>
    </row>
    <row r="56" spans="1:13" s="318" customFormat="1" ht="12" customHeight="1">
      <c r="A56" s="315"/>
      <c r="B56" s="723"/>
      <c r="C56" s="724"/>
      <c r="D56" s="721"/>
      <c r="E56" s="821" t="str">
        <f t="shared" ref="E56" si="28">IF(G57="","",(G57-G56)/D56*100)</f>
        <v/>
      </c>
      <c r="F56" s="419" t="s">
        <v>383</v>
      </c>
      <c r="G56" s="423" t="str">
        <f t="shared" ref="G56" si="29">IF(G55="","",IF(J55="",G55,G55+J55))</f>
        <v/>
      </c>
      <c r="H56" s="420" t="e">
        <f t="shared" ref="H56" si="30">C55-G56</f>
        <v>#VALUE!</v>
      </c>
      <c r="I56" s="726"/>
      <c r="J56" s="714"/>
      <c r="K56" s="716"/>
      <c r="L56" s="714"/>
      <c r="M56" s="714"/>
    </row>
    <row r="57" spans="1:13" s="318" customFormat="1" ht="12" customHeight="1">
      <c r="A57" s="315"/>
      <c r="B57" s="722"/>
      <c r="C57" s="724"/>
      <c r="D57" s="721"/>
      <c r="E57" s="822"/>
      <c r="F57" s="419" t="s">
        <v>384</v>
      </c>
      <c r="G57" s="459"/>
      <c r="H57" s="421">
        <f t="shared" ref="H57" si="31">C57-G57</f>
        <v>0</v>
      </c>
      <c r="I57" s="725" t="str">
        <f t="shared" ref="I57" si="32">IF(B57="","",IF(G57=G58,G57,TEXT(G57,"0.000")&amp;"　　　"&amp;TEXT(G58,"0.000")))</f>
        <v/>
      </c>
      <c r="J57" s="714"/>
      <c r="K57" s="715" t="str">
        <f t="shared" ref="K57" si="33">IF(B57="","",IF(H57=H58,H57,TEXT(H57,"0.00")&amp;"　　　"&amp;TEXT(H58,"0.00")))</f>
        <v/>
      </c>
      <c r="L57" s="714"/>
      <c r="M57" s="714"/>
    </row>
    <row r="58" spans="1:13" s="318" customFormat="1" ht="12" customHeight="1">
      <c r="A58" s="315"/>
      <c r="B58" s="723"/>
      <c r="C58" s="724"/>
      <c r="D58" s="721"/>
      <c r="E58" s="821" t="str">
        <f t="shared" ref="E58" si="34">IF(G59="","",(G59-G58)/D58*100)</f>
        <v/>
      </c>
      <c r="F58" s="419" t="s">
        <v>383</v>
      </c>
      <c r="G58" s="423" t="str">
        <f t="shared" ref="G58" si="35">IF(G57="","",IF(J57="",G57,G57+J57))</f>
        <v/>
      </c>
      <c r="H58" s="420" t="e">
        <f t="shared" ref="H58" si="36">C57-G58</f>
        <v>#VALUE!</v>
      </c>
      <c r="I58" s="726"/>
      <c r="J58" s="714"/>
      <c r="K58" s="716"/>
      <c r="L58" s="714"/>
      <c r="M58" s="714"/>
    </row>
    <row r="59" spans="1:13" s="318" customFormat="1" ht="12" customHeight="1">
      <c r="A59" s="315"/>
      <c r="B59" s="722"/>
      <c r="C59" s="724"/>
      <c r="D59" s="721"/>
      <c r="E59" s="822"/>
      <c r="F59" s="419" t="s">
        <v>384</v>
      </c>
      <c r="G59" s="459"/>
      <c r="H59" s="421">
        <f t="shared" ref="H59" si="37">C59-G59</f>
        <v>0</v>
      </c>
      <c r="I59" s="725" t="str">
        <f t="shared" ref="I59" si="38">IF(B59="","",IF(G59=G60,G59,TEXT(G59,"0.000")&amp;"　　　"&amp;TEXT(G60,"0.000")))</f>
        <v/>
      </c>
      <c r="J59" s="714"/>
      <c r="K59" s="715" t="str">
        <f t="shared" ref="K59" si="39">IF(B59="","",IF(H59=H60,H59,TEXT(H59,"0.00")&amp;"　　　"&amp;TEXT(H60,"0.00")))</f>
        <v/>
      </c>
      <c r="L59" s="714"/>
      <c r="M59" s="714"/>
    </row>
    <row r="60" spans="1:13" s="318" customFormat="1" ht="12" customHeight="1">
      <c r="A60" s="315"/>
      <c r="B60" s="723"/>
      <c r="C60" s="724"/>
      <c r="D60" s="721"/>
      <c r="E60" s="821" t="str">
        <f t="shared" ref="E60" si="40">IF(G61="","",(G61-G60)/D60*100)</f>
        <v/>
      </c>
      <c r="F60" s="419" t="s">
        <v>383</v>
      </c>
      <c r="G60" s="423" t="str">
        <f t="shared" ref="G60" si="41">IF(G59="","",IF(J59="",G59,G59+J59))</f>
        <v/>
      </c>
      <c r="H60" s="420" t="e">
        <f t="shared" ref="H60" si="42">C59-G60</f>
        <v>#VALUE!</v>
      </c>
      <c r="I60" s="726"/>
      <c r="J60" s="714"/>
      <c r="K60" s="716"/>
      <c r="L60" s="714"/>
      <c r="M60" s="714"/>
    </row>
    <row r="61" spans="1:13" s="318" customFormat="1" ht="12" customHeight="1">
      <c r="A61" s="315"/>
      <c r="B61" s="722"/>
      <c r="C61" s="724"/>
      <c r="D61" s="721"/>
      <c r="E61" s="822"/>
      <c r="F61" s="419" t="s">
        <v>384</v>
      </c>
      <c r="G61" s="459"/>
      <c r="H61" s="421">
        <f t="shared" ref="H61" si="43">C61-G61</f>
        <v>0</v>
      </c>
      <c r="I61" s="725" t="str">
        <f t="shared" ref="I61" si="44">IF(B61="","",IF(G61=G62,G61,TEXT(G61,"0.000")&amp;"　　　"&amp;TEXT(G62,"0.000")))</f>
        <v/>
      </c>
      <c r="J61" s="714"/>
      <c r="K61" s="715" t="str">
        <f t="shared" ref="K61" si="45">IF(B61="","",IF(H61=H62,H61,TEXT(H61,"0.00")&amp;"　　　"&amp;TEXT(H62,"0.00")))</f>
        <v/>
      </c>
      <c r="L61" s="714"/>
      <c r="M61" s="714"/>
    </row>
    <row r="62" spans="1:13" s="318" customFormat="1" ht="12" customHeight="1">
      <c r="A62" s="315"/>
      <c r="B62" s="723"/>
      <c r="C62" s="724"/>
      <c r="D62" s="721"/>
      <c r="E62" s="821" t="str">
        <f t="shared" ref="E62" si="46">IF(G63="","",(G63-G62)/D62*100)</f>
        <v/>
      </c>
      <c r="F62" s="419" t="s">
        <v>383</v>
      </c>
      <c r="G62" s="423" t="str">
        <f t="shared" ref="G62" si="47">IF(G61="","",IF(J61="",G61,G61+J61))</f>
        <v/>
      </c>
      <c r="H62" s="420" t="e">
        <f t="shared" ref="H62" si="48">C61-G62</f>
        <v>#VALUE!</v>
      </c>
      <c r="I62" s="726"/>
      <c r="J62" s="714"/>
      <c r="K62" s="716"/>
      <c r="L62" s="714"/>
      <c r="M62" s="714"/>
    </row>
    <row r="63" spans="1:13" s="318" customFormat="1" ht="12" customHeight="1">
      <c r="A63" s="315"/>
      <c r="B63" s="722"/>
      <c r="C63" s="724"/>
      <c r="D63" s="721"/>
      <c r="E63" s="822"/>
      <c r="F63" s="419" t="s">
        <v>384</v>
      </c>
      <c r="G63" s="459"/>
      <c r="H63" s="421">
        <f t="shared" ref="H63" si="49">C63-G63</f>
        <v>0</v>
      </c>
      <c r="I63" s="725" t="str">
        <f t="shared" ref="I63" si="50">IF(B63="","",IF(G63=G64,G63,TEXT(G63,"0.000")&amp;"　　　"&amp;TEXT(G64,"0.000")))</f>
        <v/>
      </c>
      <c r="J63" s="714"/>
      <c r="K63" s="715" t="str">
        <f t="shared" ref="K63" si="51">IF(B63="","",IF(H63=H64,H63,TEXT(H63,"0.00")&amp;"　　　"&amp;TEXT(H64,"0.00")))</f>
        <v/>
      </c>
      <c r="L63" s="714"/>
      <c r="M63" s="714"/>
    </row>
    <row r="64" spans="1:13" s="318" customFormat="1" ht="12" customHeight="1">
      <c r="A64" s="315"/>
      <c r="B64" s="723"/>
      <c r="C64" s="724"/>
      <c r="D64" s="721"/>
      <c r="E64" s="821" t="str">
        <f t="shared" ref="E64" si="52">IF(G65="","",(G65-G64)/D64*100)</f>
        <v/>
      </c>
      <c r="F64" s="419" t="s">
        <v>383</v>
      </c>
      <c r="G64" s="423" t="str">
        <f t="shared" ref="G64" si="53">IF(G63="","",IF(J63="",G63,G63+J63))</f>
        <v/>
      </c>
      <c r="H64" s="420" t="e">
        <f t="shared" ref="H64" si="54">C63-G64</f>
        <v>#VALUE!</v>
      </c>
      <c r="I64" s="726"/>
      <c r="J64" s="714"/>
      <c r="K64" s="716"/>
      <c r="L64" s="714"/>
      <c r="M64" s="714"/>
    </row>
    <row r="65" spans="1:13" s="318" customFormat="1" ht="12" customHeight="1">
      <c r="A65" s="315"/>
      <c r="B65" s="722"/>
      <c r="C65" s="724"/>
      <c r="D65" s="721"/>
      <c r="E65" s="822"/>
      <c r="F65" s="419" t="s">
        <v>384</v>
      </c>
      <c r="G65" s="459"/>
      <c r="H65" s="421">
        <f t="shared" ref="H65" si="55">C65-G65</f>
        <v>0</v>
      </c>
      <c r="I65" s="725" t="str">
        <f t="shared" ref="I65" si="56">IF(B65="","",IF(G65=G66,G65,TEXT(G65,"0.000")&amp;"　　　"&amp;TEXT(G66,"0.000")))</f>
        <v/>
      </c>
      <c r="J65" s="714"/>
      <c r="K65" s="715" t="str">
        <f t="shared" ref="K65" si="57">IF(B65="","",IF(H65=H66,H65,TEXT(H65,"0.00")&amp;"　　　"&amp;TEXT(H66,"0.00")))</f>
        <v/>
      </c>
      <c r="L65" s="714"/>
      <c r="M65" s="714"/>
    </row>
    <row r="66" spans="1:13" s="318" customFormat="1" ht="12" customHeight="1">
      <c r="A66" s="315"/>
      <c r="B66" s="723"/>
      <c r="C66" s="724"/>
      <c r="D66" s="721"/>
      <c r="E66" s="821" t="str">
        <f t="shared" ref="E66" si="58">IF(G67="","",(G67-G66)/D66*100)</f>
        <v/>
      </c>
      <c r="F66" s="419" t="s">
        <v>383</v>
      </c>
      <c r="G66" s="423" t="str">
        <f t="shared" ref="G66" si="59">IF(G65="","",IF(J65="",G65,G65+J65))</f>
        <v/>
      </c>
      <c r="H66" s="420" t="e">
        <f t="shared" ref="H66" si="60">C65-G66</f>
        <v>#VALUE!</v>
      </c>
      <c r="I66" s="726"/>
      <c r="J66" s="714"/>
      <c r="K66" s="716"/>
      <c r="L66" s="714"/>
      <c r="M66" s="714"/>
    </row>
    <row r="67" spans="1:13" s="318" customFormat="1" ht="12" customHeight="1">
      <c r="A67" s="315"/>
      <c r="B67" s="722"/>
      <c r="C67" s="724"/>
      <c r="D67" s="721"/>
      <c r="E67" s="822"/>
      <c r="F67" s="419" t="s">
        <v>384</v>
      </c>
      <c r="G67" s="459"/>
      <c r="H67" s="421">
        <f t="shared" ref="H67" si="61">C67-G67</f>
        <v>0</v>
      </c>
      <c r="I67" s="725" t="str">
        <f t="shared" ref="I67" si="62">IF(B67="","",IF(G67=G68,G67,TEXT(G67,"0.000")&amp;"　　　"&amp;TEXT(G68,"0.000")))</f>
        <v/>
      </c>
      <c r="J67" s="714"/>
      <c r="K67" s="715" t="str">
        <f t="shared" ref="K67" si="63">IF(B67="","",IF(H67=H68,H67,TEXT(H67,"0.00")&amp;"　　　"&amp;TEXT(H68,"0.00")))</f>
        <v/>
      </c>
      <c r="L67" s="714"/>
      <c r="M67" s="714"/>
    </row>
    <row r="68" spans="1:13" s="318" customFormat="1" ht="12" customHeight="1">
      <c r="A68" s="315"/>
      <c r="B68" s="723"/>
      <c r="C68" s="724"/>
      <c r="D68" s="314"/>
      <c r="E68" s="314"/>
      <c r="F68" s="419" t="s">
        <v>383</v>
      </c>
      <c r="G68" s="423" t="str">
        <f t="shared" ref="G68" si="64">IF(G67="","",IF(J67="",G67,G67+J67))</f>
        <v/>
      </c>
      <c r="H68" s="420" t="e">
        <f t="shared" ref="H68" si="65">C67-G68</f>
        <v>#VALUE!</v>
      </c>
      <c r="I68" s="726"/>
      <c r="J68" s="714"/>
      <c r="K68" s="716"/>
      <c r="L68" s="714"/>
      <c r="M68" s="714"/>
    </row>
    <row r="70" spans="1:13">
      <c r="B70" s="345" t="s">
        <v>336</v>
      </c>
    </row>
    <row r="71" spans="1:13" ht="13.5" customHeight="1">
      <c r="B71" s="730" t="s">
        <v>328</v>
      </c>
      <c r="C71" s="334" t="s">
        <v>337</v>
      </c>
      <c r="D71" s="712" t="s">
        <v>329</v>
      </c>
      <c r="E71" s="712" t="s">
        <v>330</v>
      </c>
      <c r="F71" s="414"/>
      <c r="G71" s="710" t="s">
        <v>331</v>
      </c>
      <c r="H71" s="712" t="s">
        <v>339</v>
      </c>
      <c r="I71" s="712" t="s">
        <v>331</v>
      </c>
      <c r="J71" s="707" t="s">
        <v>342</v>
      </c>
      <c r="K71" s="708"/>
      <c r="L71" s="708"/>
      <c r="M71" s="709"/>
    </row>
    <row r="72" spans="1:13" s="318" customFormat="1" ht="13.5" customHeight="1">
      <c r="A72" s="315"/>
      <c r="B72" s="731"/>
      <c r="C72" s="333" t="s">
        <v>338</v>
      </c>
      <c r="D72" s="713"/>
      <c r="E72" s="713"/>
      <c r="F72" s="415"/>
      <c r="G72" s="711"/>
      <c r="H72" s="713"/>
      <c r="I72" s="713"/>
      <c r="J72" s="317" t="s">
        <v>343</v>
      </c>
      <c r="K72" s="416" t="s">
        <v>339</v>
      </c>
      <c r="L72" s="416" t="s">
        <v>340</v>
      </c>
      <c r="M72" s="316" t="s">
        <v>341</v>
      </c>
    </row>
    <row r="73" spans="1:13" s="318" customFormat="1" ht="12.75" customHeight="1">
      <c r="A73" s="315"/>
      <c r="B73" s="722"/>
      <c r="C73" s="732">
        <f>LOOKUP(B73,B5:B34,C5:C34)</f>
        <v>0</v>
      </c>
      <c r="D73" s="330"/>
      <c r="E73" s="330"/>
      <c r="F73" s="419" t="s">
        <v>384</v>
      </c>
      <c r="G73" s="461"/>
      <c r="H73" s="421">
        <f>C73-G73</f>
        <v>0</v>
      </c>
      <c r="I73" s="725" t="str">
        <f>IF(B73="","",IF(G73=G74,G73,TEXT(G73,"0.000")&amp;"　　　"&amp;TEXT(G74,"0.000")))</f>
        <v/>
      </c>
      <c r="J73" s="734"/>
      <c r="K73" s="715" t="str">
        <f>IF(B73="","",IF(H73=H74,H73,TEXT(H73,"0.00")&amp;"　　　"&amp;TEXT(H74,"0.00")))</f>
        <v/>
      </c>
      <c r="L73" s="735" t="str">
        <f>IF(B73="","",LOOKUP(B73,$B$5:$B$34,$L$5:$L$34))</f>
        <v/>
      </c>
      <c r="M73" s="717" t="str">
        <f>IF(B73="","",LOOKUP(B73,$B$5:$B$34,$M$5:$M$34))</f>
        <v/>
      </c>
    </row>
    <row r="74" spans="1:13" s="318" customFormat="1" ht="12.75" customHeight="1">
      <c r="A74" s="315"/>
      <c r="B74" s="728"/>
      <c r="C74" s="733"/>
      <c r="D74" s="721"/>
      <c r="E74" s="823"/>
      <c r="F74" s="422" t="s">
        <v>383</v>
      </c>
      <c r="G74" s="462"/>
      <c r="H74" s="420">
        <f>C73-G74</f>
        <v>0</v>
      </c>
      <c r="I74" s="726"/>
      <c r="J74" s="734"/>
      <c r="K74" s="716"/>
      <c r="L74" s="736"/>
      <c r="M74" s="718"/>
    </row>
    <row r="75" spans="1:13" s="318" customFormat="1" ht="12">
      <c r="A75" s="315"/>
      <c r="B75" s="722"/>
      <c r="C75" s="724"/>
      <c r="D75" s="721"/>
      <c r="E75" s="823"/>
      <c r="F75" s="419" t="s">
        <v>384</v>
      </c>
      <c r="G75" s="459"/>
      <c r="H75" s="421">
        <f>C75-G75</f>
        <v>0</v>
      </c>
      <c r="I75" s="725" t="str">
        <f>IF(B75="","",IF(G75=G76,G75,TEXT(G75,"0.000")&amp;"　　　"&amp;TEXT(G76,"0.000")))</f>
        <v/>
      </c>
      <c r="J75" s="714"/>
      <c r="K75" s="715" t="str">
        <f>IF(B75="","",IF(H75=H76,H75,TEXT(H75,"0.00")&amp;"　　　"&amp;TEXT(H76,"0.00")))</f>
        <v/>
      </c>
      <c r="L75" s="714"/>
      <c r="M75" s="714"/>
    </row>
    <row r="76" spans="1:13" s="318" customFormat="1" ht="12">
      <c r="A76" s="315"/>
      <c r="B76" s="728"/>
      <c r="C76" s="724"/>
      <c r="D76" s="721"/>
      <c r="E76" s="821" t="str">
        <f t="shared" ref="E76" si="66">IF(G77="","",(G77-G76)/D76*100)</f>
        <v/>
      </c>
      <c r="F76" s="419" t="s">
        <v>383</v>
      </c>
      <c r="G76" s="423" t="str">
        <f>IF(G75="","",IF(J75="",G75,G75+J75))</f>
        <v/>
      </c>
      <c r="H76" s="420" t="e">
        <f>C75-G76</f>
        <v>#VALUE!</v>
      </c>
      <c r="I76" s="726"/>
      <c r="J76" s="714"/>
      <c r="K76" s="716"/>
      <c r="L76" s="714"/>
      <c r="M76" s="714"/>
    </row>
    <row r="77" spans="1:13" s="318" customFormat="1" ht="12" customHeight="1">
      <c r="A77" s="315"/>
      <c r="B77" s="722"/>
      <c r="C77" s="724"/>
      <c r="D77" s="721"/>
      <c r="E77" s="822"/>
      <c r="F77" s="419" t="s">
        <v>384</v>
      </c>
      <c r="G77" s="459"/>
      <c r="H77" s="421">
        <f>C77-G77</f>
        <v>0</v>
      </c>
      <c r="I77" s="725" t="str">
        <f>IF(B77="","",IF(G77=G78,G77,TEXT(G77,"0.000")&amp;"　　　"&amp;TEXT(G78,"0.000")))</f>
        <v/>
      </c>
      <c r="J77" s="714"/>
      <c r="K77" s="715" t="str">
        <f>IF(B77="","",IF(H77=H78,H77,TEXT(H77,"0.00")&amp;"　　　"&amp;TEXT(H78,"0.00")))</f>
        <v/>
      </c>
      <c r="L77" s="714"/>
      <c r="M77" s="714"/>
    </row>
    <row r="78" spans="1:13" s="318" customFormat="1" ht="14.25" customHeight="1">
      <c r="A78" s="315"/>
      <c r="B78" s="728"/>
      <c r="C78" s="724"/>
      <c r="D78" s="721"/>
      <c r="E78" s="821" t="str">
        <f t="shared" ref="E78" si="67">IF(G79="","",(G79-G78)/D78*100)</f>
        <v/>
      </c>
      <c r="F78" s="419" t="s">
        <v>383</v>
      </c>
      <c r="G78" s="423" t="str">
        <f>IF(G77="","",IF(J77="",G77,G77+J77))</f>
        <v/>
      </c>
      <c r="H78" s="420" t="e">
        <f>C77-G78</f>
        <v>#VALUE!</v>
      </c>
      <c r="I78" s="726"/>
      <c r="J78" s="714"/>
      <c r="K78" s="716"/>
      <c r="L78" s="714"/>
      <c r="M78" s="714"/>
    </row>
    <row r="79" spans="1:13" s="318" customFormat="1" ht="12" customHeight="1">
      <c r="A79" s="315"/>
      <c r="B79" s="722"/>
      <c r="C79" s="724"/>
      <c r="D79" s="721"/>
      <c r="E79" s="822"/>
      <c r="F79" s="419" t="s">
        <v>384</v>
      </c>
      <c r="G79" s="459"/>
      <c r="H79" s="421">
        <f>C79-G79</f>
        <v>0</v>
      </c>
      <c r="I79" s="725" t="str">
        <f>IF(B79="","",IF(G79=G80,G79,TEXT(G79,"0.000")&amp;"　　　"&amp;TEXT(G80,"0.000")))</f>
        <v/>
      </c>
      <c r="J79" s="714"/>
      <c r="K79" s="715" t="str">
        <f>IF(B79="","",IF(H79=H80,H79,TEXT(H79,"0.00")&amp;"　　　"&amp;TEXT(H80,"0.00")))</f>
        <v/>
      </c>
      <c r="L79" s="714"/>
      <c r="M79" s="714"/>
    </row>
    <row r="80" spans="1:13" s="318" customFormat="1" ht="12">
      <c r="A80" s="315"/>
      <c r="B80" s="728"/>
      <c r="C80" s="724"/>
      <c r="D80" s="721"/>
      <c r="E80" s="821" t="str">
        <f t="shared" ref="E80" si="68">IF(G81="","",(G81-G80)/D80*100)</f>
        <v/>
      </c>
      <c r="F80" s="419" t="s">
        <v>383</v>
      </c>
      <c r="G80" s="423" t="str">
        <f>IF(G79="","",IF(J79="",G79,G79+J79))</f>
        <v/>
      </c>
      <c r="H80" s="420" t="e">
        <f>C79-G80</f>
        <v>#VALUE!</v>
      </c>
      <c r="I80" s="726"/>
      <c r="J80" s="714"/>
      <c r="K80" s="716"/>
      <c r="L80" s="714"/>
      <c r="M80" s="714"/>
    </row>
    <row r="81" spans="1:13" s="318" customFormat="1" ht="12">
      <c r="A81" s="315"/>
      <c r="B81" s="722"/>
      <c r="C81" s="724"/>
      <c r="D81" s="721"/>
      <c r="E81" s="822"/>
      <c r="F81" s="419" t="s">
        <v>384</v>
      </c>
      <c r="G81" s="459"/>
      <c r="H81" s="421">
        <f>C81-G81</f>
        <v>0</v>
      </c>
      <c r="I81" s="725" t="str">
        <f>IF(B81="","",IF(G81=G82,G81,TEXT(G81,"0.000")&amp;"　　　"&amp;TEXT(G82,"0.000")))</f>
        <v/>
      </c>
      <c r="J81" s="714"/>
      <c r="K81" s="715" t="str">
        <f>IF(B81="","",IF(H81=H82,H81,TEXT(H81,"0.00")&amp;"　　　"&amp;TEXT(H82,"0.00")))</f>
        <v/>
      </c>
      <c r="L81" s="714"/>
      <c r="M81" s="714"/>
    </row>
    <row r="82" spans="1:13" s="318" customFormat="1" ht="12">
      <c r="A82" s="315"/>
      <c r="B82" s="728"/>
      <c r="C82" s="724"/>
      <c r="D82" s="721"/>
      <c r="E82" s="821" t="str">
        <f t="shared" ref="E82" si="69">IF(G83="","",(G83-G82)/D82*100)</f>
        <v/>
      </c>
      <c r="F82" s="419" t="s">
        <v>383</v>
      </c>
      <c r="G82" s="423" t="str">
        <f>IF(G81="","",IF(J81="",G81,G81+J81))</f>
        <v/>
      </c>
      <c r="H82" s="420" t="e">
        <f>C81-G82</f>
        <v>#VALUE!</v>
      </c>
      <c r="I82" s="726"/>
      <c r="J82" s="714"/>
      <c r="K82" s="716"/>
      <c r="L82" s="714"/>
      <c r="M82" s="714"/>
    </row>
    <row r="83" spans="1:13" s="318" customFormat="1" ht="12">
      <c r="A83" s="315"/>
      <c r="B83" s="722"/>
      <c r="C83" s="724"/>
      <c r="D83" s="721"/>
      <c r="E83" s="822"/>
      <c r="F83" s="419" t="s">
        <v>384</v>
      </c>
      <c r="G83" s="459"/>
      <c r="H83" s="421">
        <f>C83-G83</f>
        <v>0</v>
      </c>
      <c r="I83" s="725" t="str">
        <f>IF(B83="","",IF(G83=G84,G83,TEXT(G83,"0.000")&amp;"　　　"&amp;TEXT(G84,"0.000")))</f>
        <v/>
      </c>
      <c r="J83" s="714"/>
      <c r="K83" s="715" t="str">
        <f>IF(B83="","",IF(H83=H84,H83,TEXT(H83,"0.00")&amp;"　　　"&amp;TEXT(H84,"0.00")))</f>
        <v/>
      </c>
      <c r="L83" s="714"/>
      <c r="M83" s="714"/>
    </row>
    <row r="84" spans="1:13" s="318" customFormat="1" ht="12">
      <c r="A84" s="315"/>
      <c r="B84" s="728"/>
      <c r="C84" s="724"/>
      <c r="D84" s="721"/>
      <c r="E84" s="821" t="str">
        <f t="shared" ref="E84" si="70">IF(G85="","",(G85-G84)/D84*100)</f>
        <v/>
      </c>
      <c r="F84" s="419" t="s">
        <v>383</v>
      </c>
      <c r="G84" s="423" t="str">
        <f>IF(G83="","",IF(J83="",G83,G83+J83))</f>
        <v/>
      </c>
      <c r="H84" s="420" t="e">
        <f>C83-G84</f>
        <v>#VALUE!</v>
      </c>
      <c r="I84" s="726"/>
      <c r="J84" s="714"/>
      <c r="K84" s="716"/>
      <c r="L84" s="714"/>
      <c r="M84" s="714"/>
    </row>
    <row r="85" spans="1:13" s="318" customFormat="1" ht="12">
      <c r="A85" s="315"/>
      <c r="B85" s="722"/>
      <c r="C85" s="724"/>
      <c r="D85" s="721"/>
      <c r="E85" s="822"/>
      <c r="F85" s="419" t="s">
        <v>384</v>
      </c>
      <c r="G85" s="459"/>
      <c r="H85" s="421">
        <f>C85-G85</f>
        <v>0</v>
      </c>
      <c r="I85" s="725" t="str">
        <f>IF(B85="","",IF(G85=G86,G85,TEXT(G85,"0.000")&amp;"　　　"&amp;TEXT(G86,"0.000")))</f>
        <v/>
      </c>
      <c r="J85" s="714"/>
      <c r="K85" s="715" t="str">
        <f>IF(B85="","",IF(H85=H86,H85,TEXT(H85,"0.00")&amp;"　　　"&amp;TEXT(H86,"0.00")))</f>
        <v/>
      </c>
      <c r="L85" s="714"/>
      <c r="M85" s="714"/>
    </row>
    <row r="86" spans="1:13" s="318" customFormat="1" ht="12" customHeight="1">
      <c r="A86" s="315"/>
      <c r="B86" s="723"/>
      <c r="C86" s="724"/>
      <c r="D86" s="314"/>
      <c r="E86" s="314"/>
      <c r="F86" s="419" t="s">
        <v>383</v>
      </c>
      <c r="G86" s="423" t="str">
        <f>IF(G85="","",IF(J85="",G85,G85+J85))</f>
        <v/>
      </c>
      <c r="H86" s="420" t="e">
        <f>C85-G86</f>
        <v>#VALUE!</v>
      </c>
      <c r="I86" s="726"/>
      <c r="J86" s="714"/>
      <c r="K86" s="716"/>
      <c r="L86" s="714"/>
      <c r="M86" s="714"/>
    </row>
  </sheetData>
  <sheetProtection algorithmName="SHA-512" hashValue="m3kB+xr9ry90C7AqDdnxgIie4ioiK4BQwZMO1qSqv6g+Rbm8gpncays2PuZwijy8jux0cat5m5vnyV+1zTqA1w==" saltValue="pxI/c1IM2vMPPyFkSvE2Rg==" spinCount="100000" sheet="1" objects="1" scenarios="1"/>
  <mergeCells count="355">
    <mergeCell ref="I73:I74"/>
    <mergeCell ref="I5:I6"/>
    <mergeCell ref="K39:K40"/>
    <mergeCell ref="K73:K74"/>
    <mergeCell ref="K5:K6"/>
    <mergeCell ref="I65:I66"/>
    <mergeCell ref="J65:J66"/>
    <mergeCell ref="K65:K66"/>
    <mergeCell ref="I57:I58"/>
    <mergeCell ref="J57:J58"/>
    <mergeCell ref="K57:K58"/>
    <mergeCell ref="K17:K18"/>
    <mergeCell ref="I23:I24"/>
    <mergeCell ref="J23:J24"/>
    <mergeCell ref="J41:J42"/>
    <mergeCell ref="K41:K42"/>
    <mergeCell ref="K33:K34"/>
    <mergeCell ref="I31:I32"/>
    <mergeCell ref="J31:J32"/>
    <mergeCell ref="K23:K24"/>
    <mergeCell ref="K45:K46"/>
    <mergeCell ref="K27:K28"/>
    <mergeCell ref="L65:L66"/>
    <mergeCell ref="M65:M66"/>
    <mergeCell ref="I67:I68"/>
    <mergeCell ref="J67:J68"/>
    <mergeCell ref="K67:K68"/>
    <mergeCell ref="L67:L68"/>
    <mergeCell ref="M67:M68"/>
    <mergeCell ref="I61:I62"/>
    <mergeCell ref="J61:J62"/>
    <mergeCell ref="K61:K62"/>
    <mergeCell ref="L61:L62"/>
    <mergeCell ref="M61:M62"/>
    <mergeCell ref="I63:I64"/>
    <mergeCell ref="J63:J64"/>
    <mergeCell ref="K63:K64"/>
    <mergeCell ref="L63:L64"/>
    <mergeCell ref="M63:M64"/>
    <mergeCell ref="L57:L58"/>
    <mergeCell ref="M57:M58"/>
    <mergeCell ref="I59:I60"/>
    <mergeCell ref="J59:J60"/>
    <mergeCell ref="K59:K60"/>
    <mergeCell ref="L59:L60"/>
    <mergeCell ref="M59:M60"/>
    <mergeCell ref="I53:I54"/>
    <mergeCell ref="J53:J54"/>
    <mergeCell ref="K53:K54"/>
    <mergeCell ref="L53:L54"/>
    <mergeCell ref="M53:M54"/>
    <mergeCell ref="I55:I56"/>
    <mergeCell ref="J55:J56"/>
    <mergeCell ref="K55:K56"/>
    <mergeCell ref="L55:L56"/>
    <mergeCell ref="M55:M56"/>
    <mergeCell ref="B63:B64"/>
    <mergeCell ref="C63:C64"/>
    <mergeCell ref="B65:B66"/>
    <mergeCell ref="C65:C66"/>
    <mergeCell ref="B67:B68"/>
    <mergeCell ref="C67:C68"/>
    <mergeCell ref="D52:D53"/>
    <mergeCell ref="E52:E53"/>
    <mergeCell ref="D54:D55"/>
    <mergeCell ref="E54:E55"/>
    <mergeCell ref="D56:D57"/>
    <mergeCell ref="E56:E57"/>
    <mergeCell ref="D58:D59"/>
    <mergeCell ref="E58:E59"/>
    <mergeCell ref="D60:D61"/>
    <mergeCell ref="E60:E61"/>
    <mergeCell ref="D62:D63"/>
    <mergeCell ref="E62:E63"/>
    <mergeCell ref="D64:D65"/>
    <mergeCell ref="E64:E65"/>
    <mergeCell ref="D66:D67"/>
    <mergeCell ref="E66:E67"/>
    <mergeCell ref="B53:B54"/>
    <mergeCell ref="C53:C54"/>
    <mergeCell ref="B55:B56"/>
    <mergeCell ref="C55:C56"/>
    <mergeCell ref="B57:B58"/>
    <mergeCell ref="C57:C58"/>
    <mergeCell ref="B59:B60"/>
    <mergeCell ref="C59:C60"/>
    <mergeCell ref="B61:B62"/>
    <mergeCell ref="C61:C62"/>
    <mergeCell ref="O13:U14"/>
    <mergeCell ref="D14:D15"/>
    <mergeCell ref="E14:E15"/>
    <mergeCell ref="B15:B16"/>
    <mergeCell ref="C15:C16"/>
    <mergeCell ref="I15:I16"/>
    <mergeCell ref="J15:J16"/>
    <mergeCell ref="K15:K16"/>
    <mergeCell ref="L15:L16"/>
    <mergeCell ref="M15:M16"/>
    <mergeCell ref="D16:D17"/>
    <mergeCell ref="E16:E17"/>
    <mergeCell ref="B17:B18"/>
    <mergeCell ref="C17:C18"/>
    <mergeCell ref="I17:I18"/>
    <mergeCell ref="J17:J18"/>
    <mergeCell ref="H3:H4"/>
    <mergeCell ref="B5:B6"/>
    <mergeCell ref="C5:C6"/>
    <mergeCell ref="J5:J6"/>
    <mergeCell ref="L5:L6"/>
    <mergeCell ref="M5:M6"/>
    <mergeCell ref="D6:D7"/>
    <mergeCell ref="E6:E7"/>
    <mergeCell ref="B3:B4"/>
    <mergeCell ref="D3:D4"/>
    <mergeCell ref="E3:E4"/>
    <mergeCell ref="I3:I4"/>
    <mergeCell ref="J3:M3"/>
    <mergeCell ref="G3:G4"/>
    <mergeCell ref="M7:M8"/>
    <mergeCell ref="D8:D9"/>
    <mergeCell ref="E8:E9"/>
    <mergeCell ref="B9:B10"/>
    <mergeCell ref="C9:C10"/>
    <mergeCell ref="I9:I10"/>
    <mergeCell ref="J9:J10"/>
    <mergeCell ref="K9:K10"/>
    <mergeCell ref="L9:L10"/>
    <mergeCell ref="M9:M10"/>
    <mergeCell ref="B7:B8"/>
    <mergeCell ref="C7:C8"/>
    <mergeCell ref="I7:I8"/>
    <mergeCell ref="J7:J8"/>
    <mergeCell ref="K7:K8"/>
    <mergeCell ref="L7:L8"/>
    <mergeCell ref="K11:K12"/>
    <mergeCell ref="L11:L12"/>
    <mergeCell ref="M11:M12"/>
    <mergeCell ref="D12:D13"/>
    <mergeCell ref="E12:E13"/>
    <mergeCell ref="B13:B14"/>
    <mergeCell ref="C13:C14"/>
    <mergeCell ref="I13:I14"/>
    <mergeCell ref="J13:J14"/>
    <mergeCell ref="K13:K14"/>
    <mergeCell ref="D10:D11"/>
    <mergeCell ref="E10:E11"/>
    <mergeCell ref="B11:B12"/>
    <mergeCell ref="C11:C12"/>
    <mergeCell ref="I11:I12"/>
    <mergeCell ref="J11:J12"/>
    <mergeCell ref="L13:L14"/>
    <mergeCell ref="M13:M14"/>
    <mergeCell ref="L17:L18"/>
    <mergeCell ref="M17:M18"/>
    <mergeCell ref="K19:K20"/>
    <mergeCell ref="L19:L20"/>
    <mergeCell ref="M19:M20"/>
    <mergeCell ref="D20:D21"/>
    <mergeCell ref="E20:E21"/>
    <mergeCell ref="B21:B22"/>
    <mergeCell ref="C21:C22"/>
    <mergeCell ref="I21:I22"/>
    <mergeCell ref="J21:J22"/>
    <mergeCell ref="K21:K22"/>
    <mergeCell ref="D18:D19"/>
    <mergeCell ref="E18:E19"/>
    <mergeCell ref="B19:B20"/>
    <mergeCell ref="C19:C20"/>
    <mergeCell ref="I19:I20"/>
    <mergeCell ref="J19:J20"/>
    <mergeCell ref="L21:L22"/>
    <mergeCell ref="M21:M22"/>
    <mergeCell ref="D22:D23"/>
    <mergeCell ref="E22:E23"/>
    <mergeCell ref="B23:B24"/>
    <mergeCell ref="C23:C24"/>
    <mergeCell ref="L23:L24"/>
    <mergeCell ref="M23:M24"/>
    <mergeCell ref="D24:D25"/>
    <mergeCell ref="E24:E25"/>
    <mergeCell ref="B25:B26"/>
    <mergeCell ref="C25:C26"/>
    <mergeCell ref="I25:I26"/>
    <mergeCell ref="J25:J26"/>
    <mergeCell ref="K25:K26"/>
    <mergeCell ref="L25:L26"/>
    <mergeCell ref="M25:M26"/>
    <mergeCell ref="L27:L28"/>
    <mergeCell ref="M27:M28"/>
    <mergeCell ref="D28:D29"/>
    <mergeCell ref="E28:E29"/>
    <mergeCell ref="B29:B30"/>
    <mergeCell ref="C29:C30"/>
    <mergeCell ref="I29:I30"/>
    <mergeCell ref="J29:J30"/>
    <mergeCell ref="K29:K30"/>
    <mergeCell ref="D26:D27"/>
    <mergeCell ref="E26:E27"/>
    <mergeCell ref="B27:B28"/>
    <mergeCell ref="C27:C28"/>
    <mergeCell ref="I27:I28"/>
    <mergeCell ref="J27:J28"/>
    <mergeCell ref="L29:L30"/>
    <mergeCell ref="M29:M30"/>
    <mergeCell ref="D30:D31"/>
    <mergeCell ref="E30:E31"/>
    <mergeCell ref="B31:B32"/>
    <mergeCell ref="C31:C32"/>
    <mergeCell ref="B37:B38"/>
    <mergeCell ref="D37:D38"/>
    <mergeCell ref="E37:E38"/>
    <mergeCell ref="I37:I38"/>
    <mergeCell ref="J37:M37"/>
    <mergeCell ref="G37:G38"/>
    <mergeCell ref="E32:E33"/>
    <mergeCell ref="B33:B34"/>
    <mergeCell ref="C33:C34"/>
    <mergeCell ref="I33:I34"/>
    <mergeCell ref="J33:J34"/>
    <mergeCell ref="L33:L34"/>
    <mergeCell ref="M33:M34"/>
    <mergeCell ref="M41:M42"/>
    <mergeCell ref="D42:D43"/>
    <mergeCell ref="E42:E43"/>
    <mergeCell ref="B43:B44"/>
    <mergeCell ref="C43:C44"/>
    <mergeCell ref="I43:I44"/>
    <mergeCell ref="J43:J44"/>
    <mergeCell ref="K43:K44"/>
    <mergeCell ref="B39:B40"/>
    <mergeCell ref="C39:C40"/>
    <mergeCell ref="J39:J40"/>
    <mergeCell ref="L39:L40"/>
    <mergeCell ref="M39:M40"/>
    <mergeCell ref="D40:D41"/>
    <mergeCell ref="E40:E41"/>
    <mergeCell ref="B41:B42"/>
    <mergeCell ref="C41:C42"/>
    <mergeCell ref="I41:I42"/>
    <mergeCell ref="L41:L42"/>
    <mergeCell ref="I39:I40"/>
    <mergeCell ref="L45:L46"/>
    <mergeCell ref="M45:M46"/>
    <mergeCell ref="D46:D47"/>
    <mergeCell ref="E46:E47"/>
    <mergeCell ref="B47:B48"/>
    <mergeCell ref="C47:C48"/>
    <mergeCell ref="I47:I48"/>
    <mergeCell ref="J47:J48"/>
    <mergeCell ref="K47:K48"/>
    <mergeCell ref="D44:D45"/>
    <mergeCell ref="E44:E45"/>
    <mergeCell ref="B45:B46"/>
    <mergeCell ref="C45:C46"/>
    <mergeCell ref="I45:I46"/>
    <mergeCell ref="J45:J46"/>
    <mergeCell ref="B49:B50"/>
    <mergeCell ref="C49:C50"/>
    <mergeCell ref="I49:I50"/>
    <mergeCell ref="J49:J50"/>
    <mergeCell ref="K49:K50"/>
    <mergeCell ref="L49:L50"/>
    <mergeCell ref="M49:M50"/>
    <mergeCell ref="D50:D51"/>
    <mergeCell ref="E50:E51"/>
    <mergeCell ref="B51:B52"/>
    <mergeCell ref="C51:C52"/>
    <mergeCell ref="I51:I52"/>
    <mergeCell ref="J51:J52"/>
    <mergeCell ref="K51:K52"/>
    <mergeCell ref="L51:L52"/>
    <mergeCell ref="M51:M52"/>
    <mergeCell ref="B71:B72"/>
    <mergeCell ref="D71:D72"/>
    <mergeCell ref="E71:E72"/>
    <mergeCell ref="I71:I72"/>
    <mergeCell ref="J71:M71"/>
    <mergeCell ref="G71:G72"/>
    <mergeCell ref="M75:M76"/>
    <mergeCell ref="D76:D77"/>
    <mergeCell ref="E76:E77"/>
    <mergeCell ref="B77:B78"/>
    <mergeCell ref="C77:C78"/>
    <mergeCell ref="I77:I78"/>
    <mergeCell ref="J77:J78"/>
    <mergeCell ref="K77:K78"/>
    <mergeCell ref="B73:B74"/>
    <mergeCell ref="C73:C74"/>
    <mergeCell ref="J73:J74"/>
    <mergeCell ref="L73:L74"/>
    <mergeCell ref="M73:M74"/>
    <mergeCell ref="D74:D75"/>
    <mergeCell ref="E74:E75"/>
    <mergeCell ref="B75:B76"/>
    <mergeCell ref="C75:C76"/>
    <mergeCell ref="I75:I76"/>
    <mergeCell ref="B81:B82"/>
    <mergeCell ref="C81:C82"/>
    <mergeCell ref="I81:I82"/>
    <mergeCell ref="J81:J82"/>
    <mergeCell ref="K81:K82"/>
    <mergeCell ref="D78:D79"/>
    <mergeCell ref="E78:E79"/>
    <mergeCell ref="B79:B80"/>
    <mergeCell ref="C79:C80"/>
    <mergeCell ref="I79:I80"/>
    <mergeCell ref="J79:J80"/>
    <mergeCell ref="L75:L76"/>
    <mergeCell ref="K79:K80"/>
    <mergeCell ref="L79:L80"/>
    <mergeCell ref="M79:M80"/>
    <mergeCell ref="D80:D81"/>
    <mergeCell ref="O15:X16"/>
    <mergeCell ref="O17:U18"/>
    <mergeCell ref="B83:B84"/>
    <mergeCell ref="C83:C84"/>
    <mergeCell ref="I83:I84"/>
    <mergeCell ref="J83:J84"/>
    <mergeCell ref="K83:K84"/>
    <mergeCell ref="L83:L84"/>
    <mergeCell ref="M83:M84"/>
    <mergeCell ref="D84:D85"/>
    <mergeCell ref="E84:E85"/>
    <mergeCell ref="B85:B86"/>
    <mergeCell ref="C85:C86"/>
    <mergeCell ref="I85:I86"/>
    <mergeCell ref="J85:J86"/>
    <mergeCell ref="K85:K86"/>
    <mergeCell ref="L85:L86"/>
    <mergeCell ref="M85:M86"/>
    <mergeCell ref="E80:E81"/>
    <mergeCell ref="O5:U6"/>
    <mergeCell ref="O7:U8"/>
    <mergeCell ref="O9:U10"/>
    <mergeCell ref="O11:U12"/>
    <mergeCell ref="L81:L82"/>
    <mergeCell ref="M81:M82"/>
    <mergeCell ref="D82:D83"/>
    <mergeCell ref="E82:E83"/>
    <mergeCell ref="L77:L78"/>
    <mergeCell ref="M77:M78"/>
    <mergeCell ref="H71:H72"/>
    <mergeCell ref="L47:L48"/>
    <mergeCell ref="M47:M48"/>
    <mergeCell ref="D48:D49"/>
    <mergeCell ref="E48:E49"/>
    <mergeCell ref="L43:L44"/>
    <mergeCell ref="M43:M44"/>
    <mergeCell ref="H37:H38"/>
    <mergeCell ref="K31:K32"/>
    <mergeCell ref="L31:L32"/>
    <mergeCell ref="M31:M32"/>
    <mergeCell ref="D32:D33"/>
    <mergeCell ref="J75:J76"/>
    <mergeCell ref="K75:K76"/>
  </mergeCells>
  <phoneticPr fontId="3"/>
  <conditionalFormatting sqref="J7:J34">
    <cfRule type="cellIs" dxfId="46" priority="32" operator="equal">
      <formula>""</formula>
    </cfRule>
  </conditionalFormatting>
  <conditionalFormatting sqref="C5:C34 D24:D33 L5:L34 M7:M34 B7:B34 F6:F34 H6:H33">
    <cfRule type="cellIs" dxfId="45" priority="31" operator="equal">
      <formula>""</formula>
    </cfRule>
  </conditionalFormatting>
  <conditionalFormatting sqref="J41:J68">
    <cfRule type="cellIs" dxfId="44" priority="29" operator="equal">
      <formula>""</formula>
    </cfRule>
  </conditionalFormatting>
  <conditionalFormatting sqref="B39:C68 L41:M68">
    <cfRule type="cellIs" dxfId="43" priority="28" operator="equal">
      <formula>""</formula>
    </cfRule>
  </conditionalFormatting>
  <conditionalFormatting sqref="J75:J86">
    <cfRule type="cellIs" dxfId="42" priority="26" operator="equal">
      <formula>""</formula>
    </cfRule>
  </conditionalFormatting>
  <conditionalFormatting sqref="L75:M86 B73:C74">
    <cfRule type="cellIs" dxfId="41" priority="25" operator="equal">
      <formula>""</formula>
    </cfRule>
  </conditionalFormatting>
  <conditionalFormatting sqref="D6:D23">
    <cfRule type="cellIs" dxfId="40" priority="23" operator="equal">
      <formula>""</formula>
    </cfRule>
  </conditionalFormatting>
  <conditionalFormatting sqref="G6:G7 G9 G11 G13 G15 G17 G19 G21 G23 G25 G27 G29 G31 G33">
    <cfRule type="cellIs" dxfId="39" priority="22" operator="equal">
      <formula>""</formula>
    </cfRule>
  </conditionalFormatting>
  <conditionalFormatting sqref="F40:F51 F53 F55 F57 F59 F61 F63 F65 F67 H53 H55 H57 H59 H61 H63 H65 H67 H39:H51">
    <cfRule type="cellIs" dxfId="38" priority="21" operator="equal">
      <formula>""</formula>
    </cfRule>
  </conditionalFormatting>
  <conditionalFormatting sqref="D40:D67">
    <cfRule type="cellIs" dxfId="37" priority="20" operator="equal">
      <formula>""</formula>
    </cfRule>
  </conditionalFormatting>
  <conditionalFormatting sqref="G43 G45 G47 G49 G51 G53 G55 G57 G59 G61 G63 G65 G67">
    <cfRule type="cellIs" dxfId="36" priority="19" operator="equal">
      <formula>""</formula>
    </cfRule>
  </conditionalFormatting>
  <conditionalFormatting sqref="F52 H52 F54 F56 F58 F60 F62 F64 F66 F68 H54 H56 H58 H60 H62 H64 H66 H68">
    <cfRule type="cellIs" dxfId="35" priority="18" operator="equal">
      <formula>""</formula>
    </cfRule>
  </conditionalFormatting>
  <conditionalFormatting sqref="G40:G41">
    <cfRule type="cellIs" dxfId="34" priority="17" operator="equal">
      <formula>""</formula>
    </cfRule>
  </conditionalFormatting>
  <conditionalFormatting sqref="B77:C86">
    <cfRule type="cellIs" dxfId="33" priority="16" operator="equal">
      <formula>""</formula>
    </cfRule>
  </conditionalFormatting>
  <conditionalFormatting sqref="F74:F85 H75:H85">
    <cfRule type="cellIs" dxfId="32" priority="15" operator="equal">
      <formula>""</formula>
    </cfRule>
  </conditionalFormatting>
  <conditionalFormatting sqref="D74:D85">
    <cfRule type="cellIs" dxfId="31" priority="14" operator="equal">
      <formula>""</formula>
    </cfRule>
  </conditionalFormatting>
  <conditionalFormatting sqref="G77 G79 G81 G83 G85">
    <cfRule type="cellIs" dxfId="30" priority="13" operator="equal">
      <formula>""</formula>
    </cfRule>
  </conditionalFormatting>
  <conditionalFormatting sqref="G74:G75">
    <cfRule type="cellIs" dxfId="29" priority="12" operator="equal">
      <formula>""</formula>
    </cfRule>
  </conditionalFormatting>
  <conditionalFormatting sqref="F86 H86">
    <cfRule type="cellIs" dxfId="28" priority="11" operator="equal">
      <formula>""</formula>
    </cfRule>
  </conditionalFormatting>
  <conditionalFormatting sqref="F5">
    <cfRule type="cellIs" dxfId="27" priority="10" operator="equal">
      <formula>""</formula>
    </cfRule>
  </conditionalFormatting>
  <conditionalFormatting sqref="G5">
    <cfRule type="cellIs" dxfId="26" priority="9" operator="equal">
      <formula>""</formula>
    </cfRule>
  </conditionalFormatting>
  <conditionalFormatting sqref="B75:C76">
    <cfRule type="cellIs" dxfId="25" priority="8" operator="equal">
      <formula>""</formula>
    </cfRule>
  </conditionalFormatting>
  <conditionalFormatting sqref="F39">
    <cfRule type="cellIs" dxfId="24" priority="7" operator="equal">
      <formula>""</formula>
    </cfRule>
  </conditionalFormatting>
  <conditionalFormatting sqref="G39">
    <cfRule type="cellIs" dxfId="23" priority="6" operator="equal">
      <formula>""</formula>
    </cfRule>
  </conditionalFormatting>
  <conditionalFormatting sqref="F73">
    <cfRule type="cellIs" dxfId="22" priority="5" operator="equal">
      <formula>""</formula>
    </cfRule>
  </conditionalFormatting>
  <conditionalFormatting sqref="G73">
    <cfRule type="cellIs" dxfId="21" priority="4" operator="equal">
      <formula>""</formula>
    </cfRule>
  </conditionalFormatting>
  <conditionalFormatting sqref="M5:M6">
    <cfRule type="cellIs" dxfId="20" priority="3" operator="equal">
      <formula>""</formula>
    </cfRule>
  </conditionalFormatting>
  <conditionalFormatting sqref="H73:H74">
    <cfRule type="cellIs" dxfId="19" priority="2" operator="equal">
      <formula>""</formula>
    </cfRule>
  </conditionalFormatting>
  <conditionalFormatting sqref="H5">
    <cfRule type="cellIs" dxfId="18" priority="1" operator="equal">
      <formula>""</formula>
    </cfRule>
  </conditionalFormatting>
  <dataValidations disablePrompts="1" count="1">
    <dataValidation type="list" allowBlank="1" showInputMessage="1" showErrorMessage="1" sqref="M5:M6" xr:uid="{FD7F43CF-2992-4C52-A5C7-F919935D6BCC}">
      <formula1>"公共　　汚水ます,取付ます"</formula1>
    </dataValidation>
  </dataValidations>
  <pageMargins left="0.98425196850393704" right="0.39370078740157483" top="0.39370078740157483" bottom="0.39370078740157483" header="0.31496062992125984" footer="0.11811023622047245"/>
  <pageSetup paperSize="9" scale="96" orientation="portrait" r:id="rId1"/>
  <headerFooter>
    <oddHeader>&amp;R※検算を省略</oddHeader>
    <oddFooter>&amp;R&amp;8（紙申請用）排水設備申請入力フォーム_Ver2.0</oddFooter>
  </headerFooter>
  <rowBreaks count="1" manualBreakCount="1">
    <brk id="69" max="12"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4A6F0-8FF5-4B61-84DD-710053507A6E}">
  <sheetPr codeName="Sheet9"/>
  <dimension ref="A1:X86"/>
  <sheetViews>
    <sheetView view="pageBreakPreview" zoomScaleNormal="100" zoomScaleSheetLayoutView="100" workbookViewId="0">
      <selection activeCell="F21" sqref="F21:F22"/>
    </sheetView>
  </sheetViews>
  <sheetFormatPr defaultRowHeight="13.5"/>
  <cols>
    <col min="1" max="1" width="3.375" style="313" bestFit="1" customWidth="1"/>
    <col min="2" max="2" width="3.625" style="313" customWidth="1"/>
    <col min="3" max="3" width="10.125" style="314" customWidth="1"/>
    <col min="4" max="5" width="7.125" style="314" customWidth="1"/>
    <col min="6" max="6" width="10.125" style="314" customWidth="1"/>
    <col min="7" max="7" width="7.625" style="313" customWidth="1"/>
    <col min="8" max="9" width="7.625" style="335" customWidth="1"/>
    <col min="10" max="10" width="8.625" style="335" customWidth="1"/>
    <col min="11" max="11" width="4.375" style="314" customWidth="1"/>
    <col min="12" max="12" width="3.25" style="314" hidden="1" customWidth="1"/>
    <col min="13" max="13" width="6.75" style="314" hidden="1" customWidth="1"/>
    <col min="14" max="14" width="5.875" style="314" hidden="1" customWidth="1"/>
    <col min="15" max="16384" width="9" style="314"/>
  </cols>
  <sheetData>
    <row r="1" spans="1:24" ht="21" customHeight="1">
      <c r="B1" s="346" t="s">
        <v>365</v>
      </c>
      <c r="J1" s="347" t="s">
        <v>326</v>
      </c>
      <c r="O1" s="389" t="s">
        <v>191</v>
      </c>
    </row>
    <row r="2" spans="1:24" ht="17.25">
      <c r="B2" s="345" t="s">
        <v>334</v>
      </c>
      <c r="O2" s="384"/>
    </row>
    <row r="3" spans="1:24" ht="13.5" customHeight="1">
      <c r="B3" s="730" t="s">
        <v>328</v>
      </c>
      <c r="C3" s="444" t="s">
        <v>397</v>
      </c>
      <c r="D3" s="445" t="s">
        <v>329</v>
      </c>
      <c r="E3" s="442" t="s">
        <v>330</v>
      </c>
      <c r="F3" s="442" t="s">
        <v>331</v>
      </c>
      <c r="G3" s="707" t="s">
        <v>342</v>
      </c>
      <c r="H3" s="708"/>
      <c r="I3" s="708"/>
      <c r="J3" s="709"/>
      <c r="L3" s="331"/>
      <c r="M3" s="710" t="s">
        <v>331</v>
      </c>
      <c r="N3" s="712" t="s">
        <v>339</v>
      </c>
      <c r="O3" s="385" t="s">
        <v>378</v>
      </c>
    </row>
    <row r="4" spans="1:24" s="318" customFormat="1" ht="13.5" customHeight="1">
      <c r="A4" s="315"/>
      <c r="B4" s="731"/>
      <c r="C4" s="333" t="s">
        <v>398</v>
      </c>
      <c r="D4" s="333" t="s">
        <v>398</v>
      </c>
      <c r="E4" s="333" t="s">
        <v>399</v>
      </c>
      <c r="F4" s="333" t="s">
        <v>398</v>
      </c>
      <c r="G4" s="316" t="s">
        <v>400</v>
      </c>
      <c r="H4" s="443" t="s">
        <v>401</v>
      </c>
      <c r="I4" s="443" t="s">
        <v>402</v>
      </c>
      <c r="J4" s="316" t="s">
        <v>341</v>
      </c>
      <c r="L4" s="332"/>
      <c r="M4" s="711"/>
      <c r="N4" s="713"/>
    </row>
    <row r="5" spans="1:24" s="318" customFormat="1" ht="12.75" customHeight="1">
      <c r="A5" s="315"/>
      <c r="B5" s="743">
        <v>0</v>
      </c>
      <c r="C5" s="745"/>
      <c r="D5" s="330"/>
      <c r="E5" s="330"/>
      <c r="F5" s="457"/>
      <c r="G5" s="734"/>
      <c r="H5" s="439">
        <f>C5-F5</f>
        <v>0</v>
      </c>
      <c r="I5" s="741"/>
      <c r="J5" s="826"/>
      <c r="L5" s="338"/>
      <c r="M5" s="338"/>
      <c r="N5" s="329"/>
      <c r="O5" s="706" t="s">
        <v>390</v>
      </c>
      <c r="P5" s="706"/>
      <c r="Q5" s="706"/>
      <c r="R5" s="706"/>
      <c r="S5" s="706"/>
      <c r="T5" s="706"/>
      <c r="U5" s="706"/>
    </row>
    <row r="6" spans="1:24" s="318" customFormat="1" ht="12.75" customHeight="1">
      <c r="A6" s="315"/>
      <c r="B6" s="744"/>
      <c r="C6" s="746"/>
      <c r="D6" s="721"/>
      <c r="E6" s="727"/>
      <c r="F6" s="458"/>
      <c r="G6" s="734"/>
      <c r="H6" s="437">
        <f>C5-F6</f>
        <v>0</v>
      </c>
      <c r="I6" s="741"/>
      <c r="J6" s="827"/>
      <c r="L6" s="319"/>
      <c r="M6" s="438"/>
      <c r="N6" s="342"/>
      <c r="O6" s="706"/>
      <c r="P6" s="706"/>
      <c r="Q6" s="706"/>
      <c r="R6" s="706"/>
      <c r="S6" s="706"/>
      <c r="T6" s="706"/>
      <c r="U6" s="706"/>
    </row>
    <row r="7" spans="1:24" s="318" customFormat="1" ht="12" customHeight="1">
      <c r="A7" s="315"/>
      <c r="B7" s="722"/>
      <c r="C7" s="724"/>
      <c r="D7" s="721"/>
      <c r="E7" s="727"/>
      <c r="F7" s="719" t="str">
        <f>IF(B7="","",IF(M7=M8,M7,TEXT(M7,"0.000")&amp;"　　　"&amp;TEXT(M8,"0.000")))</f>
        <v/>
      </c>
      <c r="G7" s="714"/>
      <c r="H7" s="715" t="str">
        <f>IF(B7="","",IF(N7=N8,N7,TEXT(N7,"0.00")&amp;"　　　"&amp;TEXT(N8,"0.00")))</f>
        <v/>
      </c>
      <c r="I7" s="714"/>
      <c r="J7" s="714"/>
      <c r="L7" s="319" t="s">
        <v>333</v>
      </c>
      <c r="M7" s="340">
        <f>ROUND(D6*E6/100,4)+F6</f>
        <v>0</v>
      </c>
      <c r="N7" s="343">
        <f>C7-M7</f>
        <v>0</v>
      </c>
      <c r="O7" s="706" t="s">
        <v>391</v>
      </c>
      <c r="P7" s="706"/>
      <c r="Q7" s="706"/>
      <c r="R7" s="706"/>
      <c r="S7" s="706"/>
      <c r="T7" s="706"/>
      <c r="U7" s="706"/>
    </row>
    <row r="8" spans="1:24" s="318" customFormat="1" ht="12" customHeight="1">
      <c r="A8" s="315"/>
      <c r="B8" s="728"/>
      <c r="C8" s="724"/>
      <c r="D8" s="721"/>
      <c r="E8" s="727"/>
      <c r="F8" s="720"/>
      <c r="G8" s="714"/>
      <c r="H8" s="716"/>
      <c r="I8" s="714"/>
      <c r="J8" s="714"/>
      <c r="L8" s="337" t="s">
        <v>332</v>
      </c>
      <c r="M8" s="341">
        <f>IF(G7="",M7,M7+G7)</f>
        <v>0</v>
      </c>
      <c r="N8" s="344">
        <f>C7-M8</f>
        <v>0</v>
      </c>
      <c r="O8" s="706"/>
      <c r="P8" s="706"/>
      <c r="Q8" s="706"/>
      <c r="R8" s="706"/>
      <c r="S8" s="706"/>
      <c r="T8" s="706"/>
      <c r="U8" s="706"/>
    </row>
    <row r="9" spans="1:24" s="318" customFormat="1" ht="12" customHeight="1">
      <c r="A9" s="315"/>
      <c r="B9" s="722"/>
      <c r="C9" s="724"/>
      <c r="D9" s="721"/>
      <c r="E9" s="727"/>
      <c r="F9" s="719" t="str">
        <f>IF(B9="","",IF(M9=M10,M9,TEXT(M9,"0.000")&amp;"　　　"&amp;TEXT(M10,"0.000")))</f>
        <v/>
      </c>
      <c r="G9" s="714"/>
      <c r="H9" s="715" t="str">
        <f>IF(B9="","",IF(N9=N10,N9,TEXT(N9,"0.00")&amp;"　　　"&amp;TEXT(N10,"0.00")))</f>
        <v/>
      </c>
      <c r="I9" s="714"/>
      <c r="J9" s="714"/>
      <c r="L9" s="337" t="s">
        <v>333</v>
      </c>
      <c r="M9" s="340">
        <f>ROUND(D8*E8/100,4)+M8</f>
        <v>0</v>
      </c>
      <c r="N9" s="343">
        <f>C9-M9</f>
        <v>0</v>
      </c>
      <c r="O9" s="706" t="s">
        <v>387</v>
      </c>
      <c r="P9" s="706"/>
      <c r="Q9" s="706"/>
      <c r="R9" s="706"/>
      <c r="S9" s="706"/>
      <c r="T9" s="706"/>
      <c r="U9" s="706"/>
    </row>
    <row r="10" spans="1:24" s="318" customFormat="1" ht="14.25" customHeight="1">
      <c r="A10" s="315"/>
      <c r="B10" s="728"/>
      <c r="C10" s="724"/>
      <c r="D10" s="721"/>
      <c r="E10" s="727"/>
      <c r="F10" s="720"/>
      <c r="G10" s="714"/>
      <c r="H10" s="716"/>
      <c r="I10" s="714"/>
      <c r="J10" s="714"/>
      <c r="L10" s="337" t="s">
        <v>332</v>
      </c>
      <c r="M10" s="341">
        <f>IF(G9="",M9,M9+G9)</f>
        <v>0</v>
      </c>
      <c r="N10" s="344">
        <f>C9-M10</f>
        <v>0</v>
      </c>
      <c r="O10" s="706"/>
      <c r="P10" s="706"/>
      <c r="Q10" s="706"/>
      <c r="R10" s="706"/>
      <c r="S10" s="706"/>
      <c r="T10" s="706"/>
      <c r="U10" s="706"/>
    </row>
    <row r="11" spans="1:24" s="318" customFormat="1" ht="12" customHeight="1">
      <c r="A11" s="315"/>
      <c r="B11" s="722"/>
      <c r="C11" s="724"/>
      <c r="D11" s="721"/>
      <c r="E11" s="727"/>
      <c r="F11" s="719" t="str">
        <f>IF(B11="","",IF(M11=M12,M11,TEXT(M11,"0.000")&amp;"　　　"&amp;TEXT(M12,"0.000")))</f>
        <v/>
      </c>
      <c r="G11" s="714"/>
      <c r="H11" s="715" t="str">
        <f>IF(B11="","",IF(N11=N12,N11,TEXT(N11,"0.00")&amp;"　　　"&amp;TEXT(N12,"0.00")))</f>
        <v/>
      </c>
      <c r="I11" s="714"/>
      <c r="J11" s="714"/>
      <c r="L11" s="337" t="s">
        <v>333</v>
      </c>
      <c r="M11" s="340">
        <f>ROUND(D10*E10/100,4)+M10</f>
        <v>0</v>
      </c>
      <c r="N11" s="343">
        <f>C11-M11</f>
        <v>0</v>
      </c>
      <c r="O11" s="706" t="s">
        <v>388</v>
      </c>
      <c r="P11" s="706"/>
      <c r="Q11" s="706"/>
      <c r="R11" s="706"/>
      <c r="S11" s="706"/>
      <c r="T11" s="706"/>
      <c r="U11" s="706"/>
    </row>
    <row r="12" spans="1:24" s="318" customFormat="1" ht="12" customHeight="1">
      <c r="A12" s="315"/>
      <c r="B12" s="728"/>
      <c r="C12" s="724"/>
      <c r="D12" s="721"/>
      <c r="E12" s="727"/>
      <c r="F12" s="720"/>
      <c r="G12" s="714"/>
      <c r="H12" s="716"/>
      <c r="I12" s="714"/>
      <c r="J12" s="714"/>
      <c r="L12" s="337" t="s">
        <v>332</v>
      </c>
      <c r="M12" s="341">
        <f>IF(G11="",M11,M11+G11)</f>
        <v>0</v>
      </c>
      <c r="N12" s="344">
        <f>C11-M12</f>
        <v>0</v>
      </c>
      <c r="O12" s="706"/>
      <c r="P12" s="706"/>
      <c r="Q12" s="706"/>
      <c r="R12" s="706"/>
      <c r="S12" s="706"/>
      <c r="T12" s="706"/>
      <c r="U12" s="706"/>
    </row>
    <row r="13" spans="1:24" s="318" customFormat="1" ht="12">
      <c r="A13" s="315"/>
      <c r="B13" s="722"/>
      <c r="C13" s="724"/>
      <c r="D13" s="721"/>
      <c r="E13" s="727"/>
      <c r="F13" s="719" t="str">
        <f>IF(B13="","",IF(M13=M14,M13,TEXT(M13,"0.000")&amp;"　　　"&amp;TEXT(M14,"0.000")))</f>
        <v/>
      </c>
      <c r="G13" s="714"/>
      <c r="H13" s="715" t="str">
        <f>IF(B13="","",IF(N13=N14,N13,TEXT(N13,"0.00")&amp;"　　　"&amp;TEXT(N14,"0.00")))</f>
        <v/>
      </c>
      <c r="I13" s="714"/>
      <c r="J13" s="714"/>
      <c r="L13" s="337" t="s">
        <v>333</v>
      </c>
      <c r="M13" s="340">
        <f>ROUND(D12*E12/100,4)+M12</f>
        <v>0</v>
      </c>
      <c r="N13" s="343">
        <f>C13-M13</f>
        <v>0</v>
      </c>
      <c r="O13" s="706" t="s">
        <v>389</v>
      </c>
      <c r="P13" s="706"/>
      <c r="Q13" s="706"/>
      <c r="R13" s="706"/>
      <c r="S13" s="706"/>
      <c r="T13" s="706"/>
      <c r="U13" s="706"/>
    </row>
    <row r="14" spans="1:24" s="318" customFormat="1" ht="12">
      <c r="A14" s="315"/>
      <c r="B14" s="728"/>
      <c r="C14" s="724"/>
      <c r="D14" s="721"/>
      <c r="E14" s="727"/>
      <c r="F14" s="720"/>
      <c r="G14" s="714"/>
      <c r="H14" s="716"/>
      <c r="I14" s="714"/>
      <c r="J14" s="714"/>
      <c r="L14" s="337" t="s">
        <v>332</v>
      </c>
      <c r="M14" s="341">
        <f>IF(G13="",M13,M13+G13)</f>
        <v>0</v>
      </c>
      <c r="N14" s="344">
        <f>C13-M14</f>
        <v>0</v>
      </c>
      <c r="O14" s="706"/>
      <c r="P14" s="706"/>
      <c r="Q14" s="706"/>
      <c r="R14" s="706"/>
      <c r="S14" s="706"/>
      <c r="T14" s="706"/>
      <c r="U14" s="706"/>
    </row>
    <row r="15" spans="1:24" s="318" customFormat="1" ht="12" customHeight="1">
      <c r="A15" s="315"/>
      <c r="B15" s="722"/>
      <c r="C15" s="724"/>
      <c r="D15" s="721"/>
      <c r="E15" s="727"/>
      <c r="F15" s="719" t="str">
        <f>IF(B15="","",IF(M15=M16,M15,TEXT(M15,"0.000")&amp;"　　　"&amp;TEXT(M16,"0.000")))</f>
        <v/>
      </c>
      <c r="G15" s="714"/>
      <c r="H15" s="715" t="str">
        <f>IF(B15="","",IF(N15=N16,N15,TEXT(N15,"0.00")&amp;"　　　"&amp;TEXT(N16,"0.00")))</f>
        <v/>
      </c>
      <c r="I15" s="714"/>
      <c r="J15" s="714"/>
      <c r="L15" s="337" t="s">
        <v>333</v>
      </c>
      <c r="M15" s="340">
        <f>ROUND(D14*E14/100,4)+M14</f>
        <v>0</v>
      </c>
      <c r="N15" s="343">
        <f>C15-M15</f>
        <v>0</v>
      </c>
      <c r="O15" s="706" t="s">
        <v>403</v>
      </c>
      <c r="P15" s="706"/>
      <c r="Q15" s="706"/>
      <c r="R15" s="706"/>
      <c r="S15" s="706"/>
      <c r="T15" s="706"/>
      <c r="U15" s="706"/>
      <c r="V15" s="706"/>
      <c r="W15" s="706"/>
      <c r="X15" s="706"/>
    </row>
    <row r="16" spans="1:24" s="318" customFormat="1" ht="12" customHeight="1">
      <c r="A16" s="315"/>
      <c r="B16" s="728"/>
      <c r="C16" s="724"/>
      <c r="D16" s="721"/>
      <c r="E16" s="727"/>
      <c r="F16" s="720"/>
      <c r="G16" s="714"/>
      <c r="H16" s="716"/>
      <c r="I16" s="714"/>
      <c r="J16" s="714"/>
      <c r="L16" s="337" t="s">
        <v>332</v>
      </c>
      <c r="M16" s="341">
        <f>IF(G15="",M15,M15+G15)</f>
        <v>0</v>
      </c>
      <c r="N16" s="344">
        <f>C15-M16</f>
        <v>0</v>
      </c>
      <c r="O16" s="706"/>
      <c r="P16" s="706"/>
      <c r="Q16" s="706"/>
      <c r="R16" s="706"/>
      <c r="S16" s="706"/>
      <c r="T16" s="706"/>
      <c r="U16" s="706"/>
      <c r="V16" s="706"/>
      <c r="W16" s="706"/>
      <c r="X16" s="706"/>
    </row>
    <row r="17" spans="1:21" s="318" customFormat="1" ht="12">
      <c r="A17" s="315"/>
      <c r="B17" s="722"/>
      <c r="C17" s="724"/>
      <c r="D17" s="721"/>
      <c r="E17" s="727"/>
      <c r="F17" s="719" t="str">
        <f>IF(B17="","",IF(M17=M18,M17,TEXT(M17,"0.000")&amp;"　　　"&amp;TEXT(M18,"0.000")))</f>
        <v/>
      </c>
      <c r="G17" s="714"/>
      <c r="H17" s="715" t="str">
        <f>IF(B17="","",IF(N17=N18,N17,TEXT(N17,"0.00")&amp;"　　　"&amp;TEXT(N18,"0.00")))</f>
        <v/>
      </c>
      <c r="I17" s="714"/>
      <c r="J17" s="714"/>
      <c r="L17" s="337" t="s">
        <v>333</v>
      </c>
      <c r="M17" s="340">
        <f>ROUND(D16*E16/100,4)+M16</f>
        <v>0</v>
      </c>
      <c r="N17" s="343">
        <f>C17-M17</f>
        <v>0</v>
      </c>
      <c r="O17" s="706" t="s">
        <v>392</v>
      </c>
      <c r="P17" s="706"/>
      <c r="Q17" s="706"/>
      <c r="R17" s="706"/>
      <c r="S17" s="706"/>
      <c r="T17" s="706"/>
      <c r="U17" s="706"/>
    </row>
    <row r="18" spans="1:21" s="318" customFormat="1" ht="12">
      <c r="A18" s="315"/>
      <c r="B18" s="728"/>
      <c r="C18" s="724"/>
      <c r="D18" s="721"/>
      <c r="E18" s="727"/>
      <c r="F18" s="720"/>
      <c r="G18" s="714"/>
      <c r="H18" s="716"/>
      <c r="I18" s="714"/>
      <c r="J18" s="714"/>
      <c r="L18" s="337" t="s">
        <v>332</v>
      </c>
      <c r="M18" s="341">
        <f>IF(G17="",M17,M17+G17)</f>
        <v>0</v>
      </c>
      <c r="N18" s="344">
        <f>C17-M18</f>
        <v>0</v>
      </c>
      <c r="O18" s="706"/>
      <c r="P18" s="706"/>
      <c r="Q18" s="706"/>
      <c r="R18" s="706"/>
      <c r="S18" s="706"/>
      <c r="T18" s="706"/>
      <c r="U18" s="706"/>
    </row>
    <row r="19" spans="1:21" s="318" customFormat="1" ht="12">
      <c r="A19" s="315"/>
      <c r="B19" s="722"/>
      <c r="C19" s="724"/>
      <c r="D19" s="721"/>
      <c r="E19" s="727"/>
      <c r="F19" s="719" t="str">
        <f>IF(B19="","",IF(M19=M20,M19,TEXT(M19,"0.000")&amp;"　　　"&amp;TEXT(M20,"0.000")))</f>
        <v/>
      </c>
      <c r="G19" s="714"/>
      <c r="H19" s="715" t="str">
        <f>IF(B19="","",IF(N19=N20,N19,TEXT(N19,"0.00")&amp;"　　　"&amp;TEXT(N20,"0.00")))</f>
        <v/>
      </c>
      <c r="I19" s="714"/>
      <c r="J19" s="714"/>
      <c r="L19" s="337" t="s">
        <v>333</v>
      </c>
      <c r="M19" s="340">
        <f>ROUND(D18*E18/100,4)+M18</f>
        <v>0</v>
      </c>
      <c r="N19" s="343">
        <f>C19-M19</f>
        <v>0</v>
      </c>
    </row>
    <row r="20" spans="1:21" s="318" customFormat="1" ht="12">
      <c r="A20" s="315"/>
      <c r="B20" s="728"/>
      <c r="C20" s="724"/>
      <c r="D20" s="721"/>
      <c r="E20" s="727"/>
      <c r="F20" s="720"/>
      <c r="G20" s="714"/>
      <c r="H20" s="716"/>
      <c r="I20" s="714"/>
      <c r="J20" s="714"/>
      <c r="L20" s="337" t="s">
        <v>332</v>
      </c>
      <c r="M20" s="341">
        <f>IF(G19="",M19,M19+G19)</f>
        <v>0</v>
      </c>
      <c r="N20" s="344">
        <f>C19-M20</f>
        <v>0</v>
      </c>
    </row>
    <row r="21" spans="1:21" s="318" customFormat="1" ht="12">
      <c r="A21" s="315"/>
      <c r="B21" s="722"/>
      <c r="C21" s="724"/>
      <c r="D21" s="721"/>
      <c r="E21" s="727"/>
      <c r="F21" s="719" t="str">
        <f>IF(B21="","",IF(M21=M22,M21,TEXT(M21,"0.000")&amp;"　　　"&amp;TEXT(M22,"0.000")))</f>
        <v/>
      </c>
      <c r="G21" s="714"/>
      <c r="H21" s="715" t="str">
        <f>IF(B21="","",IF(N21=N22,N21,TEXT(N21,"0.00")&amp;"　　　"&amp;TEXT(N22,"0.00")))</f>
        <v/>
      </c>
      <c r="I21" s="714"/>
      <c r="J21" s="714"/>
      <c r="L21" s="337" t="s">
        <v>333</v>
      </c>
      <c r="M21" s="340">
        <f>ROUND(D20*E20/100,4)+M20</f>
        <v>0</v>
      </c>
      <c r="N21" s="343">
        <f>C21-M21</f>
        <v>0</v>
      </c>
    </row>
    <row r="22" spans="1:21" s="318" customFormat="1" ht="12">
      <c r="A22" s="315"/>
      <c r="B22" s="728"/>
      <c r="C22" s="724"/>
      <c r="D22" s="721"/>
      <c r="E22" s="727"/>
      <c r="F22" s="720"/>
      <c r="G22" s="714"/>
      <c r="H22" s="716"/>
      <c r="I22" s="714"/>
      <c r="J22" s="714"/>
      <c r="L22" s="337" t="s">
        <v>332</v>
      </c>
      <c r="M22" s="341">
        <f>IF(G21="",M21,M21+G21)</f>
        <v>0</v>
      </c>
      <c r="N22" s="344">
        <f>C21-M22</f>
        <v>0</v>
      </c>
    </row>
    <row r="23" spans="1:21" s="318" customFormat="1" ht="12">
      <c r="A23" s="315"/>
      <c r="B23" s="722"/>
      <c r="C23" s="724"/>
      <c r="D23" s="721"/>
      <c r="E23" s="727"/>
      <c r="F23" s="719" t="str">
        <f>IF(B23="","",IF(M23=M24,M23,TEXT(M23,"0.000")&amp;"　　　"&amp;TEXT(M24,"0.000")))</f>
        <v/>
      </c>
      <c r="G23" s="714"/>
      <c r="H23" s="715" t="str">
        <f>IF(B23="","",IF(N23=N24,N23,TEXT(N23,"0.00")&amp;"　　　"&amp;TEXT(N24,"0.00")))</f>
        <v/>
      </c>
      <c r="I23" s="714"/>
      <c r="J23" s="714"/>
      <c r="L23" s="337" t="s">
        <v>333</v>
      </c>
      <c r="M23" s="340">
        <f>ROUND(D22*E22/100,4)+M22</f>
        <v>0</v>
      </c>
      <c r="N23" s="343">
        <f>C23-M23</f>
        <v>0</v>
      </c>
    </row>
    <row r="24" spans="1:21" s="318" customFormat="1" ht="12">
      <c r="A24" s="315"/>
      <c r="B24" s="728"/>
      <c r="C24" s="724"/>
      <c r="D24" s="721"/>
      <c r="E24" s="727"/>
      <c r="F24" s="720"/>
      <c r="G24" s="714"/>
      <c r="H24" s="716"/>
      <c r="I24" s="714"/>
      <c r="J24" s="714"/>
      <c r="L24" s="337" t="s">
        <v>332</v>
      </c>
      <c r="M24" s="341">
        <f>IF(G23="",M23,M23+G23)</f>
        <v>0</v>
      </c>
      <c r="N24" s="344">
        <f>C23-M24</f>
        <v>0</v>
      </c>
    </row>
    <row r="25" spans="1:21" s="318" customFormat="1" ht="12">
      <c r="A25" s="315"/>
      <c r="B25" s="722"/>
      <c r="C25" s="724"/>
      <c r="D25" s="721"/>
      <c r="E25" s="727"/>
      <c r="F25" s="719" t="str">
        <f>IF(B25="","",IF(M25=M26,M25,TEXT(M25,"0.000")&amp;"　　　"&amp;TEXT(M26,"0.000")))</f>
        <v/>
      </c>
      <c r="G25" s="714"/>
      <c r="H25" s="715" t="str">
        <f>IF(B25="","",IF(N25=N26,N25,TEXT(N25,"0.00")&amp;"　　　"&amp;TEXT(N26,"0.00")))</f>
        <v/>
      </c>
      <c r="I25" s="714"/>
      <c r="J25" s="714"/>
      <c r="L25" s="337" t="s">
        <v>333</v>
      </c>
      <c r="M25" s="340">
        <f>ROUND(D24*E24/100,4)+M24</f>
        <v>0</v>
      </c>
      <c r="N25" s="343">
        <f>C25-M25</f>
        <v>0</v>
      </c>
    </row>
    <row r="26" spans="1:21" s="318" customFormat="1" ht="12">
      <c r="A26" s="315"/>
      <c r="B26" s="728"/>
      <c r="C26" s="724"/>
      <c r="D26" s="721"/>
      <c r="E26" s="727"/>
      <c r="F26" s="720"/>
      <c r="G26" s="714"/>
      <c r="H26" s="716"/>
      <c r="I26" s="714"/>
      <c r="J26" s="714"/>
      <c r="L26" s="337" t="s">
        <v>332</v>
      </c>
      <c r="M26" s="341">
        <f>IF(G25="",M25,M25+G25)</f>
        <v>0</v>
      </c>
      <c r="N26" s="344">
        <f>C25-M26</f>
        <v>0</v>
      </c>
    </row>
    <row r="27" spans="1:21" s="318" customFormat="1" ht="12">
      <c r="A27" s="315"/>
      <c r="B27" s="722"/>
      <c r="C27" s="724"/>
      <c r="D27" s="721"/>
      <c r="E27" s="727"/>
      <c r="F27" s="719" t="str">
        <f>IF(B27="","",IF(M27=M28,M27,TEXT(M27,"0.000")&amp;"　　　"&amp;TEXT(M28,"0.000")))</f>
        <v/>
      </c>
      <c r="G27" s="714"/>
      <c r="H27" s="715" t="str">
        <f>IF(B27="","",IF(N27=N28,N27,TEXT(N27,"0.00")&amp;"　　　"&amp;TEXT(N28,"0.00")))</f>
        <v/>
      </c>
      <c r="I27" s="714"/>
      <c r="J27" s="714"/>
      <c r="L27" s="337" t="s">
        <v>333</v>
      </c>
      <c r="M27" s="340">
        <f>ROUND(D26*E26/100,4)+M26</f>
        <v>0</v>
      </c>
      <c r="N27" s="343">
        <f>C27-M27</f>
        <v>0</v>
      </c>
    </row>
    <row r="28" spans="1:21" s="318" customFormat="1" ht="12">
      <c r="A28" s="315"/>
      <c r="B28" s="728"/>
      <c r="C28" s="724"/>
      <c r="D28" s="721"/>
      <c r="E28" s="727"/>
      <c r="F28" s="720"/>
      <c r="G28" s="714"/>
      <c r="H28" s="716"/>
      <c r="I28" s="714"/>
      <c r="J28" s="714"/>
      <c r="L28" s="337" t="s">
        <v>332</v>
      </c>
      <c r="M28" s="341">
        <f>IF(G27="",M27,M27+G27)</f>
        <v>0</v>
      </c>
      <c r="N28" s="344">
        <f>C27-M28</f>
        <v>0</v>
      </c>
    </row>
    <row r="29" spans="1:21" s="318" customFormat="1" ht="12">
      <c r="A29" s="315"/>
      <c r="B29" s="722"/>
      <c r="C29" s="724"/>
      <c r="D29" s="721"/>
      <c r="E29" s="727"/>
      <c r="F29" s="719" t="str">
        <f>IF(B29="","",IF(M29=M30,M29,TEXT(M29,"0.000")&amp;"　　　"&amp;TEXT(M30,"0.000")))</f>
        <v/>
      </c>
      <c r="G29" s="714"/>
      <c r="H29" s="715" t="str">
        <f>IF(B29="","",IF(N29=N30,N29,TEXT(N29,"0.00")&amp;"　　　"&amp;TEXT(N30,"0.00")))</f>
        <v/>
      </c>
      <c r="I29" s="714"/>
      <c r="J29" s="714"/>
      <c r="L29" s="337" t="s">
        <v>333</v>
      </c>
      <c r="M29" s="340">
        <f>ROUND(D28*E28/100,4)+M28</f>
        <v>0</v>
      </c>
      <c r="N29" s="343">
        <f>C29-M29</f>
        <v>0</v>
      </c>
    </row>
    <row r="30" spans="1:21" s="318" customFormat="1" ht="12">
      <c r="A30" s="315"/>
      <c r="B30" s="728"/>
      <c r="C30" s="724"/>
      <c r="D30" s="721"/>
      <c r="E30" s="727"/>
      <c r="F30" s="720"/>
      <c r="G30" s="714"/>
      <c r="H30" s="716"/>
      <c r="I30" s="714"/>
      <c r="J30" s="714"/>
      <c r="L30" s="337" t="s">
        <v>332</v>
      </c>
      <c r="M30" s="341">
        <f>IF(G29="",M29,M29+G29)</f>
        <v>0</v>
      </c>
      <c r="N30" s="344">
        <f>C29-M30</f>
        <v>0</v>
      </c>
    </row>
    <row r="31" spans="1:21" s="318" customFormat="1" ht="12">
      <c r="A31" s="315"/>
      <c r="B31" s="722"/>
      <c r="C31" s="724"/>
      <c r="D31" s="721"/>
      <c r="E31" s="727"/>
      <c r="F31" s="719" t="str">
        <f t="shared" ref="F31" si="0">IF(B31="","",IF(M31=M32,M31,TEXT(M31,"0.000")&amp;"　　　"&amp;TEXT(M32,"0.000")))</f>
        <v/>
      </c>
      <c r="G31" s="714"/>
      <c r="H31" s="715" t="str">
        <f t="shared" ref="H31" si="1">IF(B31="","",IF(N31=N32,N31,TEXT(N31,"0.00")&amp;"　　　"&amp;TEXT(N32,"0.00")))</f>
        <v/>
      </c>
      <c r="I31" s="714"/>
      <c r="J31" s="714"/>
      <c r="L31" s="337" t="s">
        <v>333</v>
      </c>
      <c r="M31" s="340">
        <f>ROUND(D30*E30/100,4)+M30</f>
        <v>0</v>
      </c>
      <c r="N31" s="343">
        <f>C31-M31</f>
        <v>0</v>
      </c>
    </row>
    <row r="32" spans="1:21" s="318" customFormat="1" ht="12">
      <c r="A32" s="315"/>
      <c r="B32" s="728"/>
      <c r="C32" s="724"/>
      <c r="D32" s="721"/>
      <c r="E32" s="727"/>
      <c r="F32" s="720"/>
      <c r="G32" s="714"/>
      <c r="H32" s="716"/>
      <c r="I32" s="714"/>
      <c r="J32" s="714"/>
      <c r="L32" s="337" t="s">
        <v>332</v>
      </c>
      <c r="M32" s="341">
        <f>IF(G31="",M31,M31+G31)</f>
        <v>0</v>
      </c>
      <c r="N32" s="344">
        <f>C31-M32</f>
        <v>0</v>
      </c>
    </row>
    <row r="33" spans="1:14" s="318" customFormat="1" ht="12">
      <c r="A33" s="315"/>
      <c r="B33" s="722"/>
      <c r="C33" s="724"/>
      <c r="D33" s="721"/>
      <c r="E33" s="729"/>
      <c r="F33" s="725" t="str">
        <f t="shared" ref="F33" si="2">IF(B33="","",IF(M33=M34,M33,TEXT(M33,"0.000")&amp;"　　　"&amp;TEXT(M34,"0.000")))</f>
        <v/>
      </c>
      <c r="G33" s="714"/>
      <c r="H33" s="715" t="str">
        <f t="shared" ref="H33" si="3">IF(B33="","",IF(N33=N34,N33,TEXT(N33,"0.00")&amp;"　　　"&amp;TEXT(N34,"0.00")))</f>
        <v/>
      </c>
      <c r="I33" s="714"/>
      <c r="J33" s="714"/>
      <c r="L33" s="337" t="s">
        <v>333</v>
      </c>
      <c r="M33" s="340">
        <f>ROUND(D32*E32/100,4)+M32</f>
        <v>0</v>
      </c>
      <c r="N33" s="343">
        <f>C33-M33</f>
        <v>0</v>
      </c>
    </row>
    <row r="34" spans="1:14" s="318" customFormat="1" ht="12">
      <c r="A34" s="315"/>
      <c r="B34" s="723"/>
      <c r="C34" s="724"/>
      <c r="F34" s="726"/>
      <c r="G34" s="714"/>
      <c r="H34" s="716"/>
      <c r="I34" s="714"/>
      <c r="J34" s="714"/>
      <c r="L34" s="337" t="s">
        <v>332</v>
      </c>
      <c r="M34" s="341">
        <f>IF(G33="",M33,M33+G33)</f>
        <v>0</v>
      </c>
      <c r="N34" s="344">
        <f>C33-M34</f>
        <v>0</v>
      </c>
    </row>
    <row r="35" spans="1:14" s="318" customFormat="1" ht="12">
      <c r="A35" s="315"/>
      <c r="B35" s="320"/>
      <c r="C35" s="322"/>
      <c r="H35" s="336"/>
      <c r="I35" s="336"/>
      <c r="J35" s="336"/>
      <c r="L35" s="321"/>
    </row>
    <row r="36" spans="1:14">
      <c r="B36" s="345" t="s">
        <v>335</v>
      </c>
    </row>
    <row r="37" spans="1:14" ht="13.5" customHeight="1">
      <c r="B37" s="730" t="s">
        <v>328</v>
      </c>
      <c r="C37" s="444" t="s">
        <v>397</v>
      </c>
      <c r="D37" s="445" t="s">
        <v>329</v>
      </c>
      <c r="E37" s="442" t="s">
        <v>330</v>
      </c>
      <c r="F37" s="442" t="s">
        <v>331</v>
      </c>
      <c r="G37" s="707" t="s">
        <v>342</v>
      </c>
      <c r="H37" s="708"/>
      <c r="I37" s="708"/>
      <c r="J37" s="709"/>
      <c r="L37" s="331"/>
      <c r="M37" s="710" t="s">
        <v>331</v>
      </c>
      <c r="N37" s="712" t="s">
        <v>339</v>
      </c>
    </row>
    <row r="38" spans="1:14" s="318" customFormat="1" ht="13.5" customHeight="1">
      <c r="A38" s="315"/>
      <c r="B38" s="731"/>
      <c r="C38" s="333" t="s">
        <v>398</v>
      </c>
      <c r="D38" s="333" t="s">
        <v>398</v>
      </c>
      <c r="E38" s="333" t="s">
        <v>399</v>
      </c>
      <c r="F38" s="333" t="s">
        <v>398</v>
      </c>
      <c r="G38" s="316" t="s">
        <v>400</v>
      </c>
      <c r="H38" s="443" t="s">
        <v>401</v>
      </c>
      <c r="I38" s="443" t="s">
        <v>402</v>
      </c>
      <c r="J38" s="316" t="s">
        <v>341</v>
      </c>
      <c r="L38" s="332"/>
      <c r="M38" s="711"/>
      <c r="N38" s="713"/>
    </row>
    <row r="39" spans="1:14" s="318" customFormat="1" ht="12.75" customHeight="1">
      <c r="A39" s="315"/>
      <c r="B39" s="722"/>
      <c r="C39" s="732">
        <f>LOOKUP(B39,B5:B34,C5:C34)</f>
        <v>0</v>
      </c>
      <c r="D39" s="330"/>
      <c r="E39" s="330"/>
      <c r="F39" s="457"/>
      <c r="G39" s="734"/>
      <c r="H39" s="439">
        <f>C39-F39</f>
        <v>0</v>
      </c>
      <c r="I39" s="735" t="str">
        <f>IF(B39="","",LOOKUP(B39,$B$5:$B$34,$I$5:$I$34))</f>
        <v/>
      </c>
      <c r="J39" s="717" t="str">
        <f>IF(B39="","",LOOKUP(B39,$B$5:$B$34,$J$5:$J$34))</f>
        <v/>
      </c>
      <c r="L39" s="338"/>
      <c r="M39" s="338"/>
      <c r="N39" s="329"/>
    </row>
    <row r="40" spans="1:14" s="318" customFormat="1" ht="12.75" customHeight="1">
      <c r="A40" s="315"/>
      <c r="B40" s="728"/>
      <c r="C40" s="733"/>
      <c r="D40" s="737"/>
      <c r="E40" s="739"/>
      <c r="F40" s="458"/>
      <c r="G40" s="734"/>
      <c r="H40" s="437">
        <f>C39-F40</f>
        <v>0</v>
      </c>
      <c r="I40" s="736"/>
      <c r="J40" s="718"/>
      <c r="L40" s="319"/>
      <c r="M40" s="438"/>
      <c r="N40" s="342"/>
    </row>
    <row r="41" spans="1:14" s="318" customFormat="1" ht="12">
      <c r="A41" s="315"/>
      <c r="B41" s="722"/>
      <c r="C41" s="724"/>
      <c r="D41" s="738"/>
      <c r="E41" s="740"/>
      <c r="F41" s="719" t="str">
        <f>IF(B41="","",IF(M41=M42,M41,TEXT(M41,"0.000")&amp;"　　　"&amp;TEXT(M42,"0.000")))</f>
        <v/>
      </c>
      <c r="G41" s="714"/>
      <c r="H41" s="715" t="str">
        <f>IF(B41="","",IF(N41=N42,N41,TEXT(N41,"0.00")&amp;"　　　"&amp;TEXT(N42,"0.00")))</f>
        <v/>
      </c>
      <c r="I41" s="714"/>
      <c r="J41" s="714"/>
      <c r="L41" s="319" t="s">
        <v>333</v>
      </c>
      <c r="M41" s="340">
        <f>ROUND(D40*E40/100,4)+F40</f>
        <v>0</v>
      </c>
      <c r="N41" s="343">
        <f>C41-M41</f>
        <v>0</v>
      </c>
    </row>
    <row r="42" spans="1:14" s="318" customFormat="1" ht="12">
      <c r="A42" s="315"/>
      <c r="B42" s="728"/>
      <c r="C42" s="724"/>
      <c r="D42" s="737"/>
      <c r="E42" s="739"/>
      <c r="F42" s="720"/>
      <c r="G42" s="714"/>
      <c r="H42" s="716"/>
      <c r="I42" s="714"/>
      <c r="J42" s="714"/>
      <c r="L42" s="337" t="s">
        <v>332</v>
      </c>
      <c r="M42" s="341">
        <f>IF(G41="",M41,M41+G41)</f>
        <v>0</v>
      </c>
      <c r="N42" s="344">
        <f>C41-M42</f>
        <v>0</v>
      </c>
    </row>
    <row r="43" spans="1:14" s="318" customFormat="1" ht="12" customHeight="1">
      <c r="A43" s="315"/>
      <c r="B43" s="722"/>
      <c r="C43" s="724"/>
      <c r="D43" s="738"/>
      <c r="E43" s="740"/>
      <c r="F43" s="719" t="str">
        <f>IF(B43="","",IF(M43=M44,M43,TEXT(M43,"0.000")&amp;"　　　"&amp;TEXT(M44,"0.000")))</f>
        <v/>
      </c>
      <c r="G43" s="714"/>
      <c r="H43" s="715" t="str">
        <f>IF(B43="","",IF(N43=N44,N43,TEXT(N43,"0.00")&amp;"　　　"&amp;TEXT(N44,"0.00")))</f>
        <v/>
      </c>
      <c r="I43" s="714"/>
      <c r="J43" s="714"/>
      <c r="L43" s="337" t="s">
        <v>333</v>
      </c>
      <c r="M43" s="340">
        <f>ROUND(D42*E42/100,4)+M42</f>
        <v>0</v>
      </c>
      <c r="N43" s="343">
        <f>C43-M43</f>
        <v>0</v>
      </c>
    </row>
    <row r="44" spans="1:14" s="318" customFormat="1" ht="14.25" customHeight="1">
      <c r="A44" s="315"/>
      <c r="B44" s="728"/>
      <c r="C44" s="724"/>
      <c r="D44" s="721"/>
      <c r="E44" s="727"/>
      <c r="F44" s="720"/>
      <c r="G44" s="714"/>
      <c r="H44" s="716"/>
      <c r="I44" s="714"/>
      <c r="J44" s="714"/>
      <c r="L44" s="337" t="s">
        <v>332</v>
      </c>
      <c r="M44" s="341">
        <f>IF(G43="",M43,M43+G43)</f>
        <v>0</v>
      </c>
      <c r="N44" s="344">
        <f>C43-M44</f>
        <v>0</v>
      </c>
    </row>
    <row r="45" spans="1:14" s="318" customFormat="1" ht="12" customHeight="1">
      <c r="A45" s="315"/>
      <c r="B45" s="722"/>
      <c r="C45" s="724"/>
      <c r="D45" s="721"/>
      <c r="E45" s="727"/>
      <c r="F45" s="719" t="str">
        <f>IF(B45="","",IF(M45=M46,M45,TEXT(M45,"0.000")&amp;"　　　"&amp;TEXT(M46,"0.000")))</f>
        <v/>
      </c>
      <c r="G45" s="714"/>
      <c r="H45" s="715" t="str">
        <f>IF(B45="","",IF(N45=N46,N45,TEXT(N45,"0.00")&amp;"　　　"&amp;TEXT(N46,"0.00")))</f>
        <v/>
      </c>
      <c r="I45" s="714"/>
      <c r="J45" s="714"/>
      <c r="L45" s="337" t="s">
        <v>333</v>
      </c>
      <c r="M45" s="340">
        <f>ROUND(D44*E44/100,4)+M44</f>
        <v>0</v>
      </c>
      <c r="N45" s="343">
        <f>C45-M45</f>
        <v>0</v>
      </c>
    </row>
    <row r="46" spans="1:14" s="318" customFormat="1" ht="12">
      <c r="A46" s="315"/>
      <c r="B46" s="728"/>
      <c r="C46" s="724"/>
      <c r="D46" s="721"/>
      <c r="E46" s="727"/>
      <c r="F46" s="720"/>
      <c r="G46" s="714"/>
      <c r="H46" s="716"/>
      <c r="I46" s="714"/>
      <c r="J46" s="714"/>
      <c r="L46" s="337" t="s">
        <v>332</v>
      </c>
      <c r="M46" s="341">
        <f>IF(G45="",M45,M45+G45)</f>
        <v>0</v>
      </c>
      <c r="N46" s="344">
        <f>C45-M46</f>
        <v>0</v>
      </c>
    </row>
    <row r="47" spans="1:14" s="318" customFormat="1" ht="12">
      <c r="A47" s="315"/>
      <c r="B47" s="722"/>
      <c r="C47" s="724"/>
      <c r="D47" s="721"/>
      <c r="E47" s="727"/>
      <c r="F47" s="719" t="str">
        <f>IF(B47="","",IF(M47=M48,M47,TEXT(M47,"0.000")&amp;"　　　"&amp;TEXT(M48,"0.000")))</f>
        <v/>
      </c>
      <c r="G47" s="714"/>
      <c r="H47" s="715" t="str">
        <f>IF(B47="","",IF(N47=N48,N47,TEXT(N47,"0.00")&amp;"　　　"&amp;TEXT(N48,"0.00")))</f>
        <v/>
      </c>
      <c r="I47" s="714"/>
      <c r="J47" s="714"/>
      <c r="L47" s="337" t="s">
        <v>333</v>
      </c>
      <c r="M47" s="340">
        <f>ROUND(D46*E46/100,4)+M46</f>
        <v>0</v>
      </c>
      <c r="N47" s="343">
        <f>C47-M47</f>
        <v>0</v>
      </c>
    </row>
    <row r="48" spans="1:14" s="318" customFormat="1" ht="12">
      <c r="A48" s="315"/>
      <c r="B48" s="728"/>
      <c r="C48" s="724"/>
      <c r="D48" s="721"/>
      <c r="E48" s="727"/>
      <c r="F48" s="720"/>
      <c r="G48" s="714"/>
      <c r="H48" s="716"/>
      <c r="I48" s="714"/>
      <c r="J48" s="714"/>
      <c r="L48" s="337" t="s">
        <v>332</v>
      </c>
      <c r="M48" s="341">
        <f>IF(G47="",M47,M47+G47)</f>
        <v>0</v>
      </c>
      <c r="N48" s="344">
        <f>C47-M48</f>
        <v>0</v>
      </c>
    </row>
    <row r="49" spans="1:14" s="318" customFormat="1" ht="12">
      <c r="A49" s="315"/>
      <c r="B49" s="722"/>
      <c r="C49" s="724"/>
      <c r="D49" s="721"/>
      <c r="E49" s="727"/>
      <c r="F49" s="719" t="str">
        <f>IF(B49="","",IF(M49=M50,M49,TEXT(M49,"0.000")&amp;"　　　"&amp;TEXT(M50,"0.000")))</f>
        <v/>
      </c>
      <c r="G49" s="714"/>
      <c r="H49" s="715" t="str">
        <f>IF(B49="","",IF(N49=N50,N49,TEXT(N49,"0.00")&amp;"　　　"&amp;TEXT(N50,"0.00")))</f>
        <v/>
      </c>
      <c r="I49" s="714"/>
      <c r="J49" s="714"/>
      <c r="L49" s="337" t="s">
        <v>333</v>
      </c>
      <c r="M49" s="340">
        <f>ROUND(D48*E48/100,4)+M48</f>
        <v>0</v>
      </c>
      <c r="N49" s="343">
        <f>C49-M49</f>
        <v>0</v>
      </c>
    </row>
    <row r="50" spans="1:14" s="318" customFormat="1" ht="12">
      <c r="A50" s="315"/>
      <c r="B50" s="728"/>
      <c r="C50" s="724"/>
      <c r="D50" s="721"/>
      <c r="E50" s="727"/>
      <c r="F50" s="720"/>
      <c r="G50" s="714"/>
      <c r="H50" s="716"/>
      <c r="I50" s="714"/>
      <c r="J50" s="714"/>
      <c r="L50" s="337" t="s">
        <v>332</v>
      </c>
      <c r="M50" s="341">
        <f>IF(G49="",M49,M49+G49)</f>
        <v>0</v>
      </c>
      <c r="N50" s="344">
        <f>C49-M50</f>
        <v>0</v>
      </c>
    </row>
    <row r="51" spans="1:14" s="318" customFormat="1" ht="12" customHeight="1">
      <c r="A51" s="315"/>
      <c r="B51" s="722"/>
      <c r="C51" s="724"/>
      <c r="D51" s="721"/>
      <c r="E51" s="729"/>
      <c r="F51" s="725" t="str">
        <f>IF(B51="","",IF(M51=M52,M51,TEXT(M51,"0.000")&amp;"　　　"&amp;TEXT(M52,"0.000")))</f>
        <v/>
      </c>
      <c r="G51" s="714"/>
      <c r="H51" s="715" t="str">
        <f>IF(B51="","",IF(N51=N52,N51,TEXT(N51,"0.00")&amp;"　　　"&amp;TEXT(N52,"0.00")))</f>
        <v/>
      </c>
      <c r="I51" s="714"/>
      <c r="J51" s="714"/>
      <c r="L51" s="337" t="s">
        <v>333</v>
      </c>
      <c r="M51" s="340">
        <f>ROUND(D50*E50/100,4)+M50</f>
        <v>0</v>
      </c>
      <c r="N51" s="343">
        <f>C51-M51</f>
        <v>0</v>
      </c>
    </row>
    <row r="52" spans="1:14" s="318" customFormat="1" ht="12" customHeight="1">
      <c r="A52" s="315"/>
      <c r="B52" s="723"/>
      <c r="C52" s="724"/>
      <c r="D52" s="721"/>
      <c r="E52" s="727"/>
      <c r="F52" s="726"/>
      <c r="G52" s="714"/>
      <c r="H52" s="716"/>
      <c r="I52" s="714"/>
      <c r="J52" s="714"/>
      <c r="L52" s="337" t="s">
        <v>332</v>
      </c>
      <c r="M52" s="341">
        <f>IF(G51="",M51,M51+G51)</f>
        <v>0</v>
      </c>
      <c r="N52" s="344">
        <f>C51-M52</f>
        <v>0</v>
      </c>
    </row>
    <row r="53" spans="1:14" s="318" customFormat="1" ht="12" customHeight="1">
      <c r="A53" s="315"/>
      <c r="B53" s="722"/>
      <c r="C53" s="724"/>
      <c r="D53" s="721"/>
      <c r="E53" s="729"/>
      <c r="F53" s="725" t="str">
        <f t="shared" ref="F53" si="4">IF(B53="","",IF(M53=M54,M53,TEXT(M53,"0.000")&amp;"　　　"&amp;TEXT(M54,"0.000")))</f>
        <v/>
      </c>
      <c r="G53" s="714"/>
      <c r="H53" s="715" t="str">
        <f t="shared" ref="H53" si="5">IF(B53="","",IF(N53=N54,N53,TEXT(N53,"0.00")&amp;"　　　"&amp;TEXT(N54,"0.00")))</f>
        <v/>
      </c>
      <c r="I53" s="714"/>
      <c r="J53" s="714"/>
      <c r="L53" s="337" t="s">
        <v>333</v>
      </c>
      <c r="M53" s="340">
        <f t="shared" ref="M53" si="6">ROUND(D52*E52/100,4)+M52</f>
        <v>0</v>
      </c>
      <c r="N53" s="343">
        <f t="shared" ref="N53" si="7">C53-M53</f>
        <v>0</v>
      </c>
    </row>
    <row r="54" spans="1:14" s="318" customFormat="1" ht="12" customHeight="1">
      <c r="A54" s="315"/>
      <c r="B54" s="723"/>
      <c r="C54" s="724"/>
      <c r="D54" s="721"/>
      <c r="E54" s="727"/>
      <c r="F54" s="726"/>
      <c r="G54" s="714"/>
      <c r="H54" s="716"/>
      <c r="I54" s="714"/>
      <c r="J54" s="714"/>
      <c r="L54" s="337" t="s">
        <v>332</v>
      </c>
      <c r="M54" s="341">
        <f t="shared" ref="M54" si="8">IF(G53="",M53,M53+G53)</f>
        <v>0</v>
      </c>
      <c r="N54" s="344">
        <f t="shared" ref="N54" si="9">C53-M54</f>
        <v>0</v>
      </c>
    </row>
    <row r="55" spans="1:14" s="318" customFormat="1" ht="12" customHeight="1">
      <c r="A55" s="315"/>
      <c r="B55" s="722"/>
      <c r="C55" s="724"/>
      <c r="D55" s="721"/>
      <c r="E55" s="729"/>
      <c r="F55" s="725" t="str">
        <f t="shared" ref="F55" si="10">IF(B55="","",IF(M55=M56,M55,TEXT(M55,"0.000")&amp;"　　　"&amp;TEXT(M56,"0.000")))</f>
        <v/>
      </c>
      <c r="G55" s="714"/>
      <c r="H55" s="715" t="str">
        <f t="shared" ref="H55" si="11">IF(B55="","",IF(N55=N56,N55,TEXT(N55,"0.00")&amp;"　　　"&amp;TEXT(N56,"0.00")))</f>
        <v/>
      </c>
      <c r="I55" s="714"/>
      <c r="J55" s="714"/>
      <c r="L55" s="337" t="s">
        <v>333</v>
      </c>
      <c r="M55" s="340">
        <f t="shared" ref="M55" si="12">ROUND(D54*E54/100,4)+M54</f>
        <v>0</v>
      </c>
      <c r="N55" s="343">
        <f t="shared" ref="N55" si="13">C55-M55</f>
        <v>0</v>
      </c>
    </row>
    <row r="56" spans="1:14" s="318" customFormat="1" ht="12" customHeight="1">
      <c r="A56" s="315"/>
      <c r="B56" s="723"/>
      <c r="C56" s="724"/>
      <c r="D56" s="721"/>
      <c r="E56" s="727"/>
      <c r="F56" s="726"/>
      <c r="G56" s="714"/>
      <c r="H56" s="716"/>
      <c r="I56" s="714"/>
      <c r="J56" s="714"/>
      <c r="L56" s="337" t="s">
        <v>332</v>
      </c>
      <c r="M56" s="341">
        <f t="shared" ref="M56" si="14">IF(G55="",M55,M55+G55)</f>
        <v>0</v>
      </c>
      <c r="N56" s="344">
        <f t="shared" ref="N56" si="15">C55-M56</f>
        <v>0</v>
      </c>
    </row>
    <row r="57" spans="1:14" s="318" customFormat="1" ht="12" customHeight="1">
      <c r="A57" s="315"/>
      <c r="B57" s="722"/>
      <c r="C57" s="724"/>
      <c r="D57" s="721"/>
      <c r="E57" s="729"/>
      <c r="F57" s="725" t="str">
        <f t="shared" ref="F57" si="16">IF(B57="","",IF(M57=M58,M57,TEXT(M57,"0.000")&amp;"　　　"&amp;TEXT(M58,"0.000")))</f>
        <v/>
      </c>
      <c r="G57" s="714"/>
      <c r="H57" s="715" t="str">
        <f t="shared" ref="H57" si="17">IF(B57="","",IF(N57=N58,N57,TEXT(N57,"0.00")&amp;"　　　"&amp;TEXT(N58,"0.00")))</f>
        <v/>
      </c>
      <c r="I57" s="714"/>
      <c r="J57" s="714"/>
      <c r="L57" s="337" t="s">
        <v>333</v>
      </c>
      <c r="M57" s="340">
        <f t="shared" ref="M57" si="18">ROUND(D56*E56/100,4)+M56</f>
        <v>0</v>
      </c>
      <c r="N57" s="343">
        <f t="shared" ref="N57" si="19">C57-M57</f>
        <v>0</v>
      </c>
    </row>
    <row r="58" spans="1:14" s="318" customFormat="1" ht="12" customHeight="1">
      <c r="A58" s="315"/>
      <c r="B58" s="723"/>
      <c r="C58" s="724"/>
      <c r="D58" s="721"/>
      <c r="E58" s="727"/>
      <c r="F58" s="726"/>
      <c r="G58" s="714"/>
      <c r="H58" s="716"/>
      <c r="I58" s="714"/>
      <c r="J58" s="714"/>
      <c r="L58" s="337" t="s">
        <v>332</v>
      </c>
      <c r="M58" s="341">
        <f t="shared" ref="M58" si="20">IF(G57="",M57,M57+G57)</f>
        <v>0</v>
      </c>
      <c r="N58" s="344">
        <f t="shared" ref="N58" si="21">C57-M58</f>
        <v>0</v>
      </c>
    </row>
    <row r="59" spans="1:14" s="318" customFormat="1" ht="12" customHeight="1">
      <c r="A59" s="315"/>
      <c r="B59" s="722"/>
      <c r="C59" s="724"/>
      <c r="D59" s="721"/>
      <c r="E59" s="729"/>
      <c r="F59" s="725" t="str">
        <f t="shared" ref="F59" si="22">IF(B59="","",IF(M59=M60,M59,TEXT(M59,"0.000")&amp;"　　　"&amp;TEXT(M60,"0.000")))</f>
        <v/>
      </c>
      <c r="G59" s="714"/>
      <c r="H59" s="715" t="str">
        <f t="shared" ref="H59" si="23">IF(B59="","",IF(N59=N60,N59,TEXT(N59,"0.00")&amp;"　　　"&amp;TEXT(N60,"0.00")))</f>
        <v/>
      </c>
      <c r="I59" s="714"/>
      <c r="J59" s="714"/>
      <c r="L59" s="337" t="s">
        <v>333</v>
      </c>
      <c r="M59" s="340">
        <f t="shared" ref="M59" si="24">ROUND(D58*E58/100,4)+M58</f>
        <v>0</v>
      </c>
      <c r="N59" s="343">
        <f t="shared" ref="N59" si="25">C59-M59</f>
        <v>0</v>
      </c>
    </row>
    <row r="60" spans="1:14" s="318" customFormat="1" ht="12" customHeight="1">
      <c r="A60" s="315"/>
      <c r="B60" s="723"/>
      <c r="C60" s="724"/>
      <c r="D60" s="721"/>
      <c r="E60" s="727"/>
      <c r="F60" s="726"/>
      <c r="G60" s="714"/>
      <c r="H60" s="716"/>
      <c r="I60" s="714"/>
      <c r="J60" s="714"/>
      <c r="L60" s="337" t="s">
        <v>332</v>
      </c>
      <c r="M60" s="341">
        <f t="shared" ref="M60" si="26">IF(G59="",M59,M59+G59)</f>
        <v>0</v>
      </c>
      <c r="N60" s="344">
        <f t="shared" ref="N60" si="27">C59-M60</f>
        <v>0</v>
      </c>
    </row>
    <row r="61" spans="1:14" s="318" customFormat="1" ht="12" customHeight="1">
      <c r="A61" s="315"/>
      <c r="B61" s="722"/>
      <c r="C61" s="724"/>
      <c r="D61" s="721"/>
      <c r="E61" s="729"/>
      <c r="F61" s="725" t="str">
        <f t="shared" ref="F61" si="28">IF(B61="","",IF(M61=M62,M61,TEXT(M61,"0.000")&amp;"　　　"&amp;TEXT(M62,"0.000")))</f>
        <v/>
      </c>
      <c r="G61" s="714"/>
      <c r="H61" s="715" t="str">
        <f t="shared" ref="H61" si="29">IF(B61="","",IF(N61=N62,N61,TEXT(N61,"0.00")&amp;"　　　"&amp;TEXT(N62,"0.00")))</f>
        <v/>
      </c>
      <c r="I61" s="714"/>
      <c r="J61" s="714"/>
      <c r="L61" s="337" t="s">
        <v>333</v>
      </c>
      <c r="M61" s="340">
        <f t="shared" ref="M61" si="30">ROUND(D60*E60/100,4)+M60</f>
        <v>0</v>
      </c>
      <c r="N61" s="343">
        <f t="shared" ref="N61" si="31">C61-M61</f>
        <v>0</v>
      </c>
    </row>
    <row r="62" spans="1:14" s="318" customFormat="1" ht="12" customHeight="1">
      <c r="A62" s="315"/>
      <c r="B62" s="723"/>
      <c r="C62" s="724"/>
      <c r="D62" s="721"/>
      <c r="E62" s="727"/>
      <c r="F62" s="726"/>
      <c r="G62" s="714"/>
      <c r="H62" s="716"/>
      <c r="I62" s="714"/>
      <c r="J62" s="714"/>
      <c r="L62" s="337" t="s">
        <v>332</v>
      </c>
      <c r="M62" s="341">
        <f t="shared" ref="M62" si="32">IF(G61="",M61,M61+G61)</f>
        <v>0</v>
      </c>
      <c r="N62" s="344">
        <f t="shared" ref="N62" si="33">C61-M62</f>
        <v>0</v>
      </c>
    </row>
    <row r="63" spans="1:14" s="318" customFormat="1" ht="12" customHeight="1">
      <c r="A63" s="315"/>
      <c r="B63" s="722"/>
      <c r="C63" s="724"/>
      <c r="D63" s="721"/>
      <c r="E63" s="729"/>
      <c r="F63" s="725" t="str">
        <f t="shared" ref="F63" si="34">IF(B63="","",IF(M63=M64,M63,TEXT(M63,"0.000")&amp;"　　　"&amp;TEXT(M64,"0.000")))</f>
        <v/>
      </c>
      <c r="G63" s="714"/>
      <c r="H63" s="715" t="str">
        <f t="shared" ref="H63" si="35">IF(B63="","",IF(N63=N64,N63,TEXT(N63,"0.00")&amp;"　　　"&amp;TEXT(N64,"0.00")))</f>
        <v/>
      </c>
      <c r="I63" s="714"/>
      <c r="J63" s="714"/>
      <c r="L63" s="337" t="s">
        <v>333</v>
      </c>
      <c r="M63" s="340">
        <f t="shared" ref="M63" si="36">ROUND(D62*E62/100,4)+M62</f>
        <v>0</v>
      </c>
      <c r="N63" s="343">
        <f t="shared" ref="N63" si="37">C63-M63</f>
        <v>0</v>
      </c>
    </row>
    <row r="64" spans="1:14" s="318" customFormat="1" ht="12" customHeight="1">
      <c r="A64" s="315"/>
      <c r="B64" s="723"/>
      <c r="C64" s="724"/>
      <c r="D64" s="721"/>
      <c r="E64" s="727"/>
      <c r="F64" s="726"/>
      <c r="G64" s="714"/>
      <c r="H64" s="716"/>
      <c r="I64" s="714"/>
      <c r="J64" s="714"/>
      <c r="L64" s="337" t="s">
        <v>332</v>
      </c>
      <c r="M64" s="341">
        <f t="shared" ref="M64" si="38">IF(G63="",M63,M63+G63)</f>
        <v>0</v>
      </c>
      <c r="N64" s="344">
        <f t="shared" ref="N64" si="39">C63-M64</f>
        <v>0</v>
      </c>
    </row>
    <row r="65" spans="1:14" s="318" customFormat="1" ht="12" customHeight="1">
      <c r="A65" s="315"/>
      <c r="B65" s="722"/>
      <c r="C65" s="724"/>
      <c r="D65" s="721"/>
      <c r="E65" s="729"/>
      <c r="F65" s="725" t="str">
        <f t="shared" ref="F65" si="40">IF(B65="","",IF(M65=M66,M65,TEXT(M65,"0.000")&amp;"　　　"&amp;TEXT(M66,"0.000")))</f>
        <v/>
      </c>
      <c r="G65" s="714"/>
      <c r="H65" s="715" t="str">
        <f t="shared" ref="H65" si="41">IF(B65="","",IF(N65=N66,N65,TEXT(N65,"0.00")&amp;"　　　"&amp;TEXT(N66,"0.00")))</f>
        <v/>
      </c>
      <c r="I65" s="714"/>
      <c r="J65" s="714"/>
      <c r="L65" s="337" t="s">
        <v>333</v>
      </c>
      <c r="M65" s="340">
        <f t="shared" ref="M65" si="42">ROUND(D64*E64/100,4)+M64</f>
        <v>0</v>
      </c>
      <c r="N65" s="343">
        <f t="shared" ref="N65" si="43">C65-M65</f>
        <v>0</v>
      </c>
    </row>
    <row r="66" spans="1:14" s="318" customFormat="1" ht="12" customHeight="1">
      <c r="A66" s="315"/>
      <c r="B66" s="723"/>
      <c r="C66" s="724"/>
      <c r="D66" s="721"/>
      <c r="E66" s="727"/>
      <c r="F66" s="726"/>
      <c r="G66" s="714"/>
      <c r="H66" s="716"/>
      <c r="I66" s="714"/>
      <c r="J66" s="714"/>
      <c r="L66" s="337" t="s">
        <v>332</v>
      </c>
      <c r="M66" s="341">
        <f t="shared" ref="M66" si="44">IF(G65="",M65,M65+G65)</f>
        <v>0</v>
      </c>
      <c r="N66" s="344">
        <f t="shared" ref="N66" si="45">C65-M66</f>
        <v>0</v>
      </c>
    </row>
    <row r="67" spans="1:14" s="318" customFormat="1" ht="12" customHeight="1">
      <c r="A67" s="315"/>
      <c r="B67" s="722"/>
      <c r="C67" s="724"/>
      <c r="D67" s="721"/>
      <c r="E67" s="729"/>
      <c r="F67" s="725" t="str">
        <f t="shared" ref="F67" si="46">IF(B67="","",IF(M67=M68,M67,TEXT(M67,"0.000")&amp;"　　　"&amp;TEXT(M68,"0.000")))</f>
        <v/>
      </c>
      <c r="G67" s="714"/>
      <c r="H67" s="715" t="str">
        <f t="shared" ref="H67" si="47">IF(B67="","",IF(N67=N68,N67,TEXT(N67,"0.00")&amp;"　　　"&amp;TEXT(N68,"0.00")))</f>
        <v/>
      </c>
      <c r="I67" s="714"/>
      <c r="J67" s="714"/>
      <c r="L67" s="337" t="s">
        <v>333</v>
      </c>
      <c r="M67" s="340">
        <f t="shared" ref="M67" si="48">ROUND(D66*E66/100,4)+M66</f>
        <v>0</v>
      </c>
      <c r="N67" s="343">
        <f t="shared" ref="N67" si="49">C67-M67</f>
        <v>0</v>
      </c>
    </row>
    <row r="68" spans="1:14" s="318" customFormat="1" ht="12" customHeight="1">
      <c r="A68" s="315"/>
      <c r="B68" s="723"/>
      <c r="C68" s="724"/>
      <c r="D68" s="314"/>
      <c r="E68" s="314"/>
      <c r="F68" s="726"/>
      <c r="G68" s="714"/>
      <c r="H68" s="716"/>
      <c r="I68" s="714"/>
      <c r="J68" s="714"/>
      <c r="L68" s="337" t="s">
        <v>332</v>
      </c>
      <c r="M68" s="341">
        <f t="shared" ref="M68" si="50">IF(G67="",M67,M67+G67)</f>
        <v>0</v>
      </c>
      <c r="N68" s="344">
        <f t="shared" ref="N68" si="51">C67-M68</f>
        <v>0</v>
      </c>
    </row>
    <row r="70" spans="1:14">
      <c r="B70" s="345" t="s">
        <v>336</v>
      </c>
    </row>
    <row r="71" spans="1:14" ht="13.5" customHeight="1">
      <c r="B71" s="730" t="s">
        <v>328</v>
      </c>
      <c r="C71" s="444" t="s">
        <v>397</v>
      </c>
      <c r="D71" s="445" t="s">
        <v>329</v>
      </c>
      <c r="E71" s="442" t="s">
        <v>330</v>
      </c>
      <c r="F71" s="442" t="s">
        <v>331</v>
      </c>
      <c r="G71" s="707" t="s">
        <v>342</v>
      </c>
      <c r="H71" s="708"/>
      <c r="I71" s="708"/>
      <c r="J71" s="709"/>
      <c r="L71" s="331"/>
      <c r="M71" s="710" t="s">
        <v>331</v>
      </c>
      <c r="N71" s="712" t="s">
        <v>339</v>
      </c>
    </row>
    <row r="72" spans="1:14" s="318" customFormat="1" ht="13.5" customHeight="1">
      <c r="A72" s="315"/>
      <c r="B72" s="731"/>
      <c r="C72" s="333" t="s">
        <v>398</v>
      </c>
      <c r="D72" s="333" t="s">
        <v>398</v>
      </c>
      <c r="E72" s="333" t="s">
        <v>399</v>
      </c>
      <c r="F72" s="333" t="s">
        <v>398</v>
      </c>
      <c r="G72" s="316" t="s">
        <v>400</v>
      </c>
      <c r="H72" s="443" t="s">
        <v>401</v>
      </c>
      <c r="I72" s="443" t="s">
        <v>402</v>
      </c>
      <c r="J72" s="316" t="s">
        <v>341</v>
      </c>
      <c r="L72" s="332"/>
      <c r="M72" s="711"/>
      <c r="N72" s="713"/>
    </row>
    <row r="73" spans="1:14" s="318" customFormat="1" ht="12.75" customHeight="1">
      <c r="A73" s="315"/>
      <c r="B73" s="722"/>
      <c r="C73" s="732">
        <f>LOOKUP(B73,B5:B34,C5:C34)</f>
        <v>0</v>
      </c>
      <c r="D73" s="330"/>
      <c r="E73" s="330"/>
      <c r="F73" s="457"/>
      <c r="G73" s="734"/>
      <c r="H73" s="439">
        <f>C73-F73</f>
        <v>0</v>
      </c>
      <c r="I73" s="735" t="str">
        <f>IF(B73="","",LOOKUP(B73,$B$5:$B$34,$I$5:$I$34))</f>
        <v/>
      </c>
      <c r="J73" s="717" t="str">
        <f>IF(B73="","",LOOKUP(B73,$B$5:$B$34,$J$5:$J$34))</f>
        <v/>
      </c>
      <c r="L73" s="338"/>
      <c r="M73" s="338"/>
      <c r="N73" s="329"/>
    </row>
    <row r="74" spans="1:14" s="318" customFormat="1" ht="12.75" customHeight="1">
      <c r="A74" s="315"/>
      <c r="B74" s="728"/>
      <c r="C74" s="733"/>
      <c r="D74" s="737"/>
      <c r="E74" s="739"/>
      <c r="F74" s="458"/>
      <c r="G74" s="734"/>
      <c r="H74" s="437">
        <f>C73-F74</f>
        <v>0</v>
      </c>
      <c r="I74" s="736"/>
      <c r="J74" s="718"/>
      <c r="L74" s="319"/>
      <c r="M74" s="438"/>
      <c r="N74" s="342"/>
    </row>
    <row r="75" spans="1:14" s="318" customFormat="1" ht="12">
      <c r="A75" s="315"/>
      <c r="B75" s="722"/>
      <c r="C75" s="724"/>
      <c r="D75" s="738"/>
      <c r="E75" s="740"/>
      <c r="F75" s="719" t="str">
        <f>IF(B75="","",IF(M75=M76,M75,TEXT(M75,"0.000")&amp;"　　　"&amp;TEXT(M76,"0.000")))</f>
        <v/>
      </c>
      <c r="G75" s="714"/>
      <c r="H75" s="715" t="str">
        <f>IF(B75="","",IF(N75=N76,N75,TEXT(N75,"0.00")&amp;"　　　"&amp;TEXT(N76,"0.00")))</f>
        <v/>
      </c>
      <c r="I75" s="714"/>
      <c r="J75" s="714"/>
      <c r="L75" s="319" t="s">
        <v>333</v>
      </c>
      <c r="M75" s="340">
        <f>ROUND(D74*E74/100,4)+F74</f>
        <v>0</v>
      </c>
      <c r="N75" s="343">
        <f>C75-M75</f>
        <v>0</v>
      </c>
    </row>
    <row r="76" spans="1:14" s="318" customFormat="1" ht="12">
      <c r="A76" s="315"/>
      <c r="B76" s="728"/>
      <c r="C76" s="724"/>
      <c r="D76" s="737"/>
      <c r="E76" s="739"/>
      <c r="F76" s="720"/>
      <c r="G76" s="714"/>
      <c r="H76" s="716"/>
      <c r="I76" s="714"/>
      <c r="J76" s="714"/>
      <c r="L76" s="337" t="s">
        <v>332</v>
      </c>
      <c r="M76" s="341">
        <f>IF(G75="",M75,M75+G75)</f>
        <v>0</v>
      </c>
      <c r="N76" s="344">
        <f>C75-M76</f>
        <v>0</v>
      </c>
    </row>
    <row r="77" spans="1:14" s="318" customFormat="1" ht="12" customHeight="1">
      <c r="A77" s="315"/>
      <c r="B77" s="722"/>
      <c r="C77" s="724"/>
      <c r="D77" s="738"/>
      <c r="E77" s="740"/>
      <c r="F77" s="719" t="str">
        <f>IF(B77="","",IF(M77=M78,M77,TEXT(M77,"0.000")&amp;"　　　"&amp;TEXT(M78,"0.000")))</f>
        <v/>
      </c>
      <c r="G77" s="714"/>
      <c r="H77" s="715" t="str">
        <f>IF(B77="","",IF(N77=N78,N77,TEXT(N77,"0.00")&amp;"　　　"&amp;TEXT(N78,"0.00")))</f>
        <v/>
      </c>
      <c r="I77" s="714"/>
      <c r="J77" s="714"/>
      <c r="L77" s="337" t="s">
        <v>333</v>
      </c>
      <c r="M77" s="340">
        <f>ROUND(D76*E76/100,4)+M76</f>
        <v>0</v>
      </c>
      <c r="N77" s="343">
        <f>C77-M77</f>
        <v>0</v>
      </c>
    </row>
    <row r="78" spans="1:14" s="318" customFormat="1" ht="14.25" customHeight="1">
      <c r="A78" s="315"/>
      <c r="B78" s="728"/>
      <c r="C78" s="724"/>
      <c r="D78" s="721"/>
      <c r="E78" s="727"/>
      <c r="F78" s="720"/>
      <c r="G78" s="714"/>
      <c r="H78" s="716"/>
      <c r="I78" s="714"/>
      <c r="J78" s="714"/>
      <c r="L78" s="337" t="s">
        <v>332</v>
      </c>
      <c r="M78" s="341">
        <f>IF(G77="",M77,M77+G77)</f>
        <v>0</v>
      </c>
      <c r="N78" s="344">
        <f>C77-M78</f>
        <v>0</v>
      </c>
    </row>
    <row r="79" spans="1:14" s="318" customFormat="1" ht="12" customHeight="1">
      <c r="A79" s="315"/>
      <c r="B79" s="722"/>
      <c r="C79" s="724"/>
      <c r="D79" s="721"/>
      <c r="E79" s="727"/>
      <c r="F79" s="719" t="str">
        <f>IF(B79="","",IF(M79=M80,M79,TEXT(M79,"0.000")&amp;"　　　"&amp;TEXT(M80,"0.000")))</f>
        <v/>
      </c>
      <c r="G79" s="714"/>
      <c r="H79" s="715" t="str">
        <f>IF(B79="","",IF(N79=N80,N79,TEXT(N79,"0.00")&amp;"　　　"&amp;TEXT(N80,"0.00")))</f>
        <v/>
      </c>
      <c r="I79" s="714"/>
      <c r="J79" s="714"/>
      <c r="L79" s="337" t="s">
        <v>333</v>
      </c>
      <c r="M79" s="340">
        <f>ROUND(D78*E78/100,4)+M78</f>
        <v>0</v>
      </c>
      <c r="N79" s="343">
        <f>C79-M79</f>
        <v>0</v>
      </c>
    </row>
    <row r="80" spans="1:14" s="318" customFormat="1" ht="12">
      <c r="A80" s="315"/>
      <c r="B80" s="728"/>
      <c r="C80" s="724"/>
      <c r="D80" s="721"/>
      <c r="E80" s="727"/>
      <c r="F80" s="720"/>
      <c r="G80" s="714"/>
      <c r="H80" s="716"/>
      <c r="I80" s="714"/>
      <c r="J80" s="714"/>
      <c r="L80" s="337" t="s">
        <v>332</v>
      </c>
      <c r="M80" s="341">
        <f>IF(G79="",M79,M79+G79)</f>
        <v>0</v>
      </c>
      <c r="N80" s="344">
        <f>C79-M80</f>
        <v>0</v>
      </c>
    </row>
    <row r="81" spans="1:14" s="318" customFormat="1" ht="12">
      <c r="A81" s="315"/>
      <c r="B81" s="722"/>
      <c r="C81" s="724"/>
      <c r="D81" s="721"/>
      <c r="E81" s="727"/>
      <c r="F81" s="719" t="str">
        <f>IF(B81="","",IF(M81=M82,M81,TEXT(M81,"0.000")&amp;"　　　"&amp;TEXT(M82,"0.000")))</f>
        <v/>
      </c>
      <c r="G81" s="714"/>
      <c r="H81" s="715" t="str">
        <f>IF(B81="","",IF(N81=N82,N81,TEXT(N81,"0.00")&amp;"　　　"&amp;TEXT(N82,"0.00")))</f>
        <v/>
      </c>
      <c r="I81" s="714"/>
      <c r="J81" s="714"/>
      <c r="L81" s="337" t="s">
        <v>333</v>
      </c>
      <c r="M81" s="340">
        <f>ROUND(D80*E80/100,4)+M80</f>
        <v>0</v>
      </c>
      <c r="N81" s="343">
        <f>C81-M81</f>
        <v>0</v>
      </c>
    </row>
    <row r="82" spans="1:14" s="318" customFormat="1" ht="12">
      <c r="A82" s="315"/>
      <c r="B82" s="728"/>
      <c r="C82" s="724"/>
      <c r="D82" s="721"/>
      <c r="E82" s="727"/>
      <c r="F82" s="720"/>
      <c r="G82" s="714"/>
      <c r="H82" s="716"/>
      <c r="I82" s="714"/>
      <c r="J82" s="714"/>
      <c r="L82" s="337" t="s">
        <v>332</v>
      </c>
      <c r="M82" s="341">
        <f>IF(G81="",M81,M81+G81)</f>
        <v>0</v>
      </c>
      <c r="N82" s="344">
        <f>C81-M82</f>
        <v>0</v>
      </c>
    </row>
    <row r="83" spans="1:14" s="318" customFormat="1" ht="12">
      <c r="A83" s="315"/>
      <c r="B83" s="722"/>
      <c r="C83" s="724"/>
      <c r="D83" s="721"/>
      <c r="E83" s="727"/>
      <c r="F83" s="719" t="str">
        <f>IF(B83="","",IF(M83=M84,M83,TEXT(M83,"0.000")&amp;"　　　"&amp;TEXT(M84,"0.000")))</f>
        <v/>
      </c>
      <c r="G83" s="714"/>
      <c r="H83" s="715" t="str">
        <f>IF(B83="","",IF(N83=N84,N83,TEXT(N83,"0.00")&amp;"　　　"&amp;TEXT(N84,"0.00")))</f>
        <v/>
      </c>
      <c r="I83" s="714"/>
      <c r="J83" s="714"/>
      <c r="L83" s="337" t="s">
        <v>333</v>
      </c>
      <c r="M83" s="340">
        <f>ROUND(D82*E82/100,4)+M82</f>
        <v>0</v>
      </c>
      <c r="N83" s="343">
        <f>C83-M83</f>
        <v>0</v>
      </c>
    </row>
    <row r="84" spans="1:14" s="318" customFormat="1" ht="12">
      <c r="A84" s="315"/>
      <c r="B84" s="728"/>
      <c r="C84" s="724"/>
      <c r="D84" s="721"/>
      <c r="E84" s="727"/>
      <c r="F84" s="720"/>
      <c r="G84" s="714"/>
      <c r="H84" s="716"/>
      <c r="I84" s="714"/>
      <c r="J84" s="714"/>
      <c r="L84" s="337" t="s">
        <v>332</v>
      </c>
      <c r="M84" s="341">
        <f>IF(G83="",M83,M83+G83)</f>
        <v>0</v>
      </c>
      <c r="N84" s="344">
        <f>C83-M84</f>
        <v>0</v>
      </c>
    </row>
    <row r="85" spans="1:14" s="318" customFormat="1" ht="12">
      <c r="A85" s="315"/>
      <c r="B85" s="722"/>
      <c r="C85" s="724"/>
      <c r="D85" s="721"/>
      <c r="E85" s="729"/>
      <c r="F85" s="725" t="str">
        <f>IF(B85="","",IF(M85=M86,M85,TEXT(M85,"0.000")&amp;"　　　"&amp;TEXT(M86,"0.000")))</f>
        <v/>
      </c>
      <c r="G85" s="714"/>
      <c r="H85" s="715" t="str">
        <f>IF(B85="","",IF(N85=N86,N85,TEXT(N85,"0.00")&amp;"　　　"&amp;TEXT(N86,"0.00")))</f>
        <v/>
      </c>
      <c r="I85" s="714"/>
      <c r="J85" s="714"/>
      <c r="L85" s="337" t="s">
        <v>333</v>
      </c>
      <c r="M85" s="340">
        <f>ROUND(D84*E84/100,4)+M84</f>
        <v>0</v>
      </c>
      <c r="N85" s="343">
        <f>C85-M85</f>
        <v>0</v>
      </c>
    </row>
    <row r="86" spans="1:14" s="318" customFormat="1" ht="12" customHeight="1">
      <c r="A86" s="315"/>
      <c r="B86" s="723"/>
      <c r="C86" s="724"/>
      <c r="D86" s="314"/>
      <c r="E86" s="314"/>
      <c r="F86" s="726"/>
      <c r="G86" s="714"/>
      <c r="H86" s="716"/>
      <c r="I86" s="714"/>
      <c r="J86" s="714"/>
      <c r="L86" s="337" t="s">
        <v>332</v>
      </c>
      <c r="M86" s="341">
        <f>IF(G85="",M85,M85+G85)</f>
        <v>0</v>
      </c>
      <c r="N86" s="344">
        <f>C85-M86</f>
        <v>0</v>
      </c>
    </row>
  </sheetData>
  <sheetProtection algorithmName="SHA-512" hashValue="0O0h7j7FcINu0qdOC0BMKiw+4lcuRNT12nI+n5pp4cxmTr7ttvD0Xf91N+DJyeaGSGHO7nZtg9E15uBbByE6AA==" saltValue="vXK1n0osbZqA9izIIXy9Iw==" spinCount="100000" sheet="1" objects="1" scenarios="1"/>
  <mergeCells count="340">
    <mergeCell ref="F65:F66"/>
    <mergeCell ref="G65:G66"/>
    <mergeCell ref="H65:H66"/>
    <mergeCell ref="I65:I66"/>
    <mergeCell ref="J65:J66"/>
    <mergeCell ref="F67:F68"/>
    <mergeCell ref="G67:G68"/>
    <mergeCell ref="H67:H68"/>
    <mergeCell ref="I67:I68"/>
    <mergeCell ref="J67:J68"/>
    <mergeCell ref="F61:F62"/>
    <mergeCell ref="G61:G62"/>
    <mergeCell ref="H61:H62"/>
    <mergeCell ref="I61:I62"/>
    <mergeCell ref="J61:J62"/>
    <mergeCell ref="F63:F64"/>
    <mergeCell ref="G63:G64"/>
    <mergeCell ref="H63:H64"/>
    <mergeCell ref="I63:I64"/>
    <mergeCell ref="J63:J64"/>
    <mergeCell ref="H55:H56"/>
    <mergeCell ref="I55:I56"/>
    <mergeCell ref="J55:J56"/>
    <mergeCell ref="F57:F58"/>
    <mergeCell ref="G57:G58"/>
    <mergeCell ref="H57:H58"/>
    <mergeCell ref="I57:I58"/>
    <mergeCell ref="J57:J58"/>
    <mergeCell ref="F59:F60"/>
    <mergeCell ref="G59:G60"/>
    <mergeCell ref="H59:H60"/>
    <mergeCell ref="I59:I60"/>
    <mergeCell ref="J59:J60"/>
    <mergeCell ref="B63:B64"/>
    <mergeCell ref="C63:C64"/>
    <mergeCell ref="B65:B66"/>
    <mergeCell ref="C65:C66"/>
    <mergeCell ref="B67:B68"/>
    <mergeCell ref="C67:C68"/>
    <mergeCell ref="D52:D53"/>
    <mergeCell ref="E52:E53"/>
    <mergeCell ref="D54:D55"/>
    <mergeCell ref="E54:E55"/>
    <mergeCell ref="D56:D57"/>
    <mergeCell ref="E56:E57"/>
    <mergeCell ref="D58:D59"/>
    <mergeCell ref="E58:E59"/>
    <mergeCell ref="D60:D61"/>
    <mergeCell ref="E60:E61"/>
    <mergeCell ref="D62:D63"/>
    <mergeCell ref="E62:E63"/>
    <mergeCell ref="D64:D65"/>
    <mergeCell ref="E64:E65"/>
    <mergeCell ref="D66:D67"/>
    <mergeCell ref="E66:E67"/>
    <mergeCell ref="B53:B54"/>
    <mergeCell ref="C53:C54"/>
    <mergeCell ref="C59:C60"/>
    <mergeCell ref="B61:B62"/>
    <mergeCell ref="C61:C62"/>
    <mergeCell ref="O13:U14"/>
    <mergeCell ref="D14:D15"/>
    <mergeCell ref="E14:E15"/>
    <mergeCell ref="B15:B16"/>
    <mergeCell ref="C15:C16"/>
    <mergeCell ref="F15:F16"/>
    <mergeCell ref="G15:G16"/>
    <mergeCell ref="H15:H16"/>
    <mergeCell ref="I15:I16"/>
    <mergeCell ref="J15:J16"/>
    <mergeCell ref="D16:D17"/>
    <mergeCell ref="E16:E17"/>
    <mergeCell ref="B17:B18"/>
    <mergeCell ref="C17:C18"/>
    <mergeCell ref="F17:F18"/>
    <mergeCell ref="G17:G18"/>
    <mergeCell ref="F53:F54"/>
    <mergeCell ref="G53:G54"/>
    <mergeCell ref="H53:H54"/>
    <mergeCell ref="I53:I54"/>
    <mergeCell ref="J53:J54"/>
    <mergeCell ref="N3:N4"/>
    <mergeCell ref="B5:B6"/>
    <mergeCell ref="C5:C6"/>
    <mergeCell ref="G5:G6"/>
    <mergeCell ref="I5:I6"/>
    <mergeCell ref="J5:J6"/>
    <mergeCell ref="D6:D7"/>
    <mergeCell ref="E6:E7"/>
    <mergeCell ref="B3:B4"/>
    <mergeCell ref="G3:J3"/>
    <mergeCell ref="M3:M4"/>
    <mergeCell ref="J7:J8"/>
    <mergeCell ref="D8:D9"/>
    <mergeCell ref="E8:E9"/>
    <mergeCell ref="B9:B10"/>
    <mergeCell ref="C9:C10"/>
    <mergeCell ref="F9:F10"/>
    <mergeCell ref="G9:G10"/>
    <mergeCell ref="H9:H10"/>
    <mergeCell ref="I9:I10"/>
    <mergeCell ref="J9:J10"/>
    <mergeCell ref="B7:B8"/>
    <mergeCell ref="C7:C8"/>
    <mergeCell ref="F7:F8"/>
    <mergeCell ref="G7:G8"/>
    <mergeCell ref="H7:H8"/>
    <mergeCell ref="I7:I8"/>
    <mergeCell ref="H11:H12"/>
    <mergeCell ref="I11:I12"/>
    <mergeCell ref="J11:J12"/>
    <mergeCell ref="D12:D13"/>
    <mergeCell ref="E12:E13"/>
    <mergeCell ref="B13:B14"/>
    <mergeCell ref="C13:C14"/>
    <mergeCell ref="F13:F14"/>
    <mergeCell ref="G13:G14"/>
    <mergeCell ref="H13:H14"/>
    <mergeCell ref="D10:D11"/>
    <mergeCell ref="E10:E11"/>
    <mergeCell ref="B11:B12"/>
    <mergeCell ref="C11:C12"/>
    <mergeCell ref="F11:F12"/>
    <mergeCell ref="G11:G12"/>
    <mergeCell ref="I13:I14"/>
    <mergeCell ref="J13:J14"/>
    <mergeCell ref="H17:H18"/>
    <mergeCell ref="I17:I18"/>
    <mergeCell ref="J17:J18"/>
    <mergeCell ref="H19:H20"/>
    <mergeCell ref="I19:I20"/>
    <mergeCell ref="J19:J20"/>
    <mergeCell ref="D20:D21"/>
    <mergeCell ref="E20:E21"/>
    <mergeCell ref="B21:B22"/>
    <mergeCell ref="C21:C22"/>
    <mergeCell ref="F21:F22"/>
    <mergeCell ref="G21:G22"/>
    <mergeCell ref="H21:H22"/>
    <mergeCell ref="D18:D19"/>
    <mergeCell ref="E18:E19"/>
    <mergeCell ref="B19:B20"/>
    <mergeCell ref="C19:C20"/>
    <mergeCell ref="F19:F20"/>
    <mergeCell ref="G19:G20"/>
    <mergeCell ref="I21:I22"/>
    <mergeCell ref="J21:J22"/>
    <mergeCell ref="D22:D23"/>
    <mergeCell ref="E22:E23"/>
    <mergeCell ref="B23:B24"/>
    <mergeCell ref="C23:C24"/>
    <mergeCell ref="F23:F24"/>
    <mergeCell ref="G23:G24"/>
    <mergeCell ref="J29:J30"/>
    <mergeCell ref="D30:D31"/>
    <mergeCell ref="E30:E31"/>
    <mergeCell ref="B31:B32"/>
    <mergeCell ref="C31:C32"/>
    <mergeCell ref="F31:F32"/>
    <mergeCell ref="G31:G32"/>
    <mergeCell ref="H23:H24"/>
    <mergeCell ref="I23:I24"/>
    <mergeCell ref="J23:J24"/>
    <mergeCell ref="D24:D25"/>
    <mergeCell ref="E24:E25"/>
    <mergeCell ref="B25:B26"/>
    <mergeCell ref="C25:C26"/>
    <mergeCell ref="F25:F26"/>
    <mergeCell ref="G25:G26"/>
    <mergeCell ref="H25:H26"/>
    <mergeCell ref="I25:I26"/>
    <mergeCell ref="J25:J26"/>
    <mergeCell ref="E32:E33"/>
    <mergeCell ref="B33:B34"/>
    <mergeCell ref="C33:C34"/>
    <mergeCell ref="F33:F34"/>
    <mergeCell ref="G33:G34"/>
    <mergeCell ref="H33:H34"/>
    <mergeCell ref="I33:I34"/>
    <mergeCell ref="J33:J34"/>
    <mergeCell ref="H27:H28"/>
    <mergeCell ref="I27:I28"/>
    <mergeCell ref="J27:J28"/>
    <mergeCell ref="D28:D29"/>
    <mergeCell ref="E28:E29"/>
    <mergeCell ref="I29:I30"/>
    <mergeCell ref="B29:B30"/>
    <mergeCell ref="C29:C30"/>
    <mergeCell ref="F29:F30"/>
    <mergeCell ref="G29:G30"/>
    <mergeCell ref="H29:H30"/>
    <mergeCell ref="D26:D27"/>
    <mergeCell ref="E26:E27"/>
    <mergeCell ref="B27:B28"/>
    <mergeCell ref="C27:C28"/>
    <mergeCell ref="F27:F28"/>
    <mergeCell ref="G27:G28"/>
    <mergeCell ref="B37:B38"/>
    <mergeCell ref="G37:J37"/>
    <mergeCell ref="M37:M38"/>
    <mergeCell ref="J41:J42"/>
    <mergeCell ref="D42:D43"/>
    <mergeCell ref="E42:E43"/>
    <mergeCell ref="B43:B44"/>
    <mergeCell ref="C43:C44"/>
    <mergeCell ref="F43:F44"/>
    <mergeCell ref="G43:G44"/>
    <mergeCell ref="H43:H44"/>
    <mergeCell ref="B39:B40"/>
    <mergeCell ref="C39:C40"/>
    <mergeCell ref="G39:G40"/>
    <mergeCell ref="I39:I40"/>
    <mergeCell ref="J39:J40"/>
    <mergeCell ref="D40:D41"/>
    <mergeCell ref="E40:E41"/>
    <mergeCell ref="B41:B42"/>
    <mergeCell ref="C41:C42"/>
    <mergeCell ref="F41:F42"/>
    <mergeCell ref="G41:G42"/>
    <mergeCell ref="H41:H42"/>
    <mergeCell ref="I41:I42"/>
    <mergeCell ref="B47:B48"/>
    <mergeCell ref="C47:C48"/>
    <mergeCell ref="F47:F48"/>
    <mergeCell ref="G47:G48"/>
    <mergeCell ref="H47:H48"/>
    <mergeCell ref="D44:D45"/>
    <mergeCell ref="E44:E45"/>
    <mergeCell ref="B45:B46"/>
    <mergeCell ref="C45:C46"/>
    <mergeCell ref="F45:F46"/>
    <mergeCell ref="G45:G46"/>
    <mergeCell ref="C75:C76"/>
    <mergeCell ref="F75:F76"/>
    <mergeCell ref="G75:G76"/>
    <mergeCell ref="H75:H76"/>
    <mergeCell ref="I75:I76"/>
    <mergeCell ref="B49:B50"/>
    <mergeCell ref="C49:C50"/>
    <mergeCell ref="F49:F50"/>
    <mergeCell ref="G49:G50"/>
    <mergeCell ref="H49:H50"/>
    <mergeCell ref="I49:I50"/>
    <mergeCell ref="D50:D51"/>
    <mergeCell ref="E50:E51"/>
    <mergeCell ref="B51:B52"/>
    <mergeCell ref="C51:C52"/>
    <mergeCell ref="F51:F52"/>
    <mergeCell ref="G51:G52"/>
    <mergeCell ref="H51:H52"/>
    <mergeCell ref="I51:I52"/>
    <mergeCell ref="B55:B56"/>
    <mergeCell ref="C55:C56"/>
    <mergeCell ref="B57:B58"/>
    <mergeCell ref="C57:C58"/>
    <mergeCell ref="B59:B60"/>
    <mergeCell ref="B79:B80"/>
    <mergeCell ref="C79:C80"/>
    <mergeCell ref="F79:F80"/>
    <mergeCell ref="G79:G80"/>
    <mergeCell ref="H79:H80"/>
    <mergeCell ref="B71:B72"/>
    <mergeCell ref="G71:J71"/>
    <mergeCell ref="M71:M72"/>
    <mergeCell ref="J75:J76"/>
    <mergeCell ref="D76:D77"/>
    <mergeCell ref="E76:E77"/>
    <mergeCell ref="B77:B78"/>
    <mergeCell ref="C77:C78"/>
    <mergeCell ref="F77:F78"/>
    <mergeCell ref="G77:G78"/>
    <mergeCell ref="H77:H78"/>
    <mergeCell ref="B73:B74"/>
    <mergeCell ref="C73:C74"/>
    <mergeCell ref="G73:G74"/>
    <mergeCell ref="I73:I74"/>
    <mergeCell ref="J73:J74"/>
    <mergeCell ref="D74:D75"/>
    <mergeCell ref="E74:E75"/>
    <mergeCell ref="B75:B76"/>
    <mergeCell ref="H83:H84"/>
    <mergeCell ref="I83:I84"/>
    <mergeCell ref="J83:J84"/>
    <mergeCell ref="D84:D85"/>
    <mergeCell ref="E84:E85"/>
    <mergeCell ref="B85:B86"/>
    <mergeCell ref="C85:C86"/>
    <mergeCell ref="F85:F86"/>
    <mergeCell ref="G85:G86"/>
    <mergeCell ref="H85:H86"/>
    <mergeCell ref="I85:I86"/>
    <mergeCell ref="J85:J86"/>
    <mergeCell ref="B81:B82"/>
    <mergeCell ref="C81:C82"/>
    <mergeCell ref="O15:X16"/>
    <mergeCell ref="O17:U18"/>
    <mergeCell ref="O5:U6"/>
    <mergeCell ref="O7:U8"/>
    <mergeCell ref="O9:U10"/>
    <mergeCell ref="O11:U12"/>
    <mergeCell ref="I81:I82"/>
    <mergeCell ref="J81:J82"/>
    <mergeCell ref="D82:D83"/>
    <mergeCell ref="E82:E83"/>
    <mergeCell ref="I77:I78"/>
    <mergeCell ref="J77:J78"/>
    <mergeCell ref="N71:N72"/>
    <mergeCell ref="I47:I48"/>
    <mergeCell ref="J47:J48"/>
    <mergeCell ref="D48:D49"/>
    <mergeCell ref="E48:E49"/>
    <mergeCell ref="I43:I44"/>
    <mergeCell ref="B83:B84"/>
    <mergeCell ref="C83:C84"/>
    <mergeCell ref="F83:F84"/>
    <mergeCell ref="G83:G84"/>
    <mergeCell ref="N37:N38"/>
    <mergeCell ref="H31:H32"/>
    <mergeCell ref="I31:I32"/>
    <mergeCell ref="J31:J32"/>
    <mergeCell ref="D32:D33"/>
    <mergeCell ref="I79:I80"/>
    <mergeCell ref="J79:J80"/>
    <mergeCell ref="D80:D81"/>
    <mergeCell ref="E80:E81"/>
    <mergeCell ref="F81:F82"/>
    <mergeCell ref="G81:G82"/>
    <mergeCell ref="H81:H82"/>
    <mergeCell ref="D78:D79"/>
    <mergeCell ref="E78:E79"/>
    <mergeCell ref="J49:J50"/>
    <mergeCell ref="J51:J52"/>
    <mergeCell ref="H45:H46"/>
    <mergeCell ref="I45:I46"/>
    <mergeCell ref="J45:J46"/>
    <mergeCell ref="D46:D47"/>
    <mergeCell ref="E46:E47"/>
    <mergeCell ref="J43:J44"/>
    <mergeCell ref="F55:F56"/>
    <mergeCell ref="G55:G56"/>
  </mergeCells>
  <phoneticPr fontId="3"/>
  <conditionalFormatting sqref="G7:G34">
    <cfRule type="cellIs" dxfId="17" priority="13" operator="equal">
      <formula>""</formula>
    </cfRule>
  </conditionalFormatting>
  <conditionalFormatting sqref="C5:C34 D6:E33 I5:I34 J7:J34 B7:B34 E6:E23">
    <cfRule type="cellIs" dxfId="16" priority="12" operator="equal">
      <formula>""</formula>
    </cfRule>
  </conditionalFormatting>
  <conditionalFormatting sqref="F5:F6">
    <cfRule type="cellIs" dxfId="15" priority="11" operator="equal">
      <formula>""</formula>
    </cfRule>
  </conditionalFormatting>
  <conditionalFormatting sqref="G41:G68">
    <cfRule type="cellIs" dxfId="14" priority="10" operator="equal">
      <formula>""</formula>
    </cfRule>
  </conditionalFormatting>
  <conditionalFormatting sqref="B39:C68 D40:E67 I41:J68">
    <cfRule type="cellIs" dxfId="13" priority="9" operator="equal">
      <formula>""</formula>
    </cfRule>
  </conditionalFormatting>
  <conditionalFormatting sqref="F39:F40">
    <cfRule type="cellIs" dxfId="12" priority="8" operator="equal">
      <formula>""</formula>
    </cfRule>
  </conditionalFormatting>
  <conditionalFormatting sqref="G75:G86">
    <cfRule type="cellIs" dxfId="11" priority="7" operator="equal">
      <formula>""</formula>
    </cfRule>
  </conditionalFormatting>
  <conditionalFormatting sqref="D76:E85 I75:J86 B73:C86">
    <cfRule type="cellIs" dxfId="10" priority="6" operator="equal">
      <formula>""</formula>
    </cfRule>
  </conditionalFormatting>
  <conditionalFormatting sqref="D74:E75">
    <cfRule type="cellIs" dxfId="9" priority="3" operator="equal">
      <formula>""</formula>
    </cfRule>
  </conditionalFormatting>
  <conditionalFormatting sqref="F73:F74">
    <cfRule type="cellIs" dxfId="8" priority="2" operator="equal">
      <formula>""</formula>
    </cfRule>
  </conditionalFormatting>
  <conditionalFormatting sqref="J5:J6">
    <cfRule type="cellIs" dxfId="7" priority="1" operator="equal">
      <formula>""</formula>
    </cfRule>
  </conditionalFormatting>
  <dataValidations count="1">
    <dataValidation type="list" allowBlank="1" showInputMessage="1" showErrorMessage="1" sqref="J5:J6" xr:uid="{071DEE75-C71F-4BF2-AD11-3D9EE03AA209}">
      <formula1>"公共　　汚水ます,取付ます"</formula1>
    </dataValidation>
  </dataValidations>
  <pageMargins left="0.98425196850393704" right="0.39370078740157483" top="0.39370078740157483" bottom="0.39370078740157483" header="0.31496062992125984" footer="0.11811023622047245"/>
  <pageSetup paperSize="9" scale="99" orientation="portrait" r:id="rId1"/>
  <headerFooter>
    <oddHeader>&amp;R※検算を省略</oddHeader>
    <oddFooter>&amp;R&amp;8（紙申請用）排水設備申請入力フォーム_Ver2.0</oddFooter>
  </headerFooter>
  <rowBreaks count="1" manualBreakCount="1">
    <brk id="69" max="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①</vt:lpstr>
      <vt:lpstr>②</vt:lpstr>
      <vt:lpstr>③</vt:lpstr>
      <vt:lpstr>④</vt:lpstr>
      <vt:lpstr>⑤</vt:lpstr>
      <vt:lpstr>⑥</vt:lpstr>
      <vt:lpstr>⑦</vt:lpstr>
      <vt:lpstr>⑧ </vt:lpstr>
      <vt:lpstr>⑧（2）</vt:lpstr>
      <vt:lpstr>⑨</vt:lpstr>
      <vt:lpstr>⑩</vt:lpstr>
      <vt:lpstr>①!Print_Area</vt:lpstr>
      <vt:lpstr>②!Print_Area</vt:lpstr>
      <vt:lpstr>③!Print_Area</vt:lpstr>
      <vt:lpstr>④!Print_Area</vt:lpstr>
      <vt:lpstr>⑤!Print_Area</vt:lpstr>
      <vt:lpstr>⑥!Print_Area</vt:lpstr>
      <vt:lpstr>⑦!Print_Area</vt:lpstr>
      <vt:lpstr>'⑧ '!Print_Area</vt:lpstr>
      <vt:lpstr>'⑧（2）'!Print_Area</vt:lpstr>
      <vt:lpstr>⑨!Print_Area</vt:lpstr>
      <vt:lpstr>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辻 義博</cp:lastModifiedBy>
  <cp:lastPrinted>2026-06-16T06:38:24Z</cp:lastPrinted>
  <dcterms:created xsi:type="dcterms:W3CDTF">2023-08-29T06:39:34Z</dcterms:created>
  <dcterms:modified xsi:type="dcterms:W3CDTF">2026-06-16T06:38:37Z</dcterms:modified>
</cp:coreProperties>
</file>