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8.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4" lowestEdited="4" rupBuild="9302"/>
  <workbookPr/>
  <mc:AlternateContent xmlns:mc="http://schemas.openxmlformats.org/markup-compatibility/2006">
    <mc:Choice Requires="x15">
      <x15ac:absPath xmlns:x15ac="http://schemas.microsoft.com/office/spreadsheetml/2010/11/ac" url="\\njs-fs01\HIROSHIMA\vol1\01件番管理\2024年\02下水\H24227_宇部市西部処理区コンセッション発注支援業務_250318工期\04検討\10.様式集及び記載要領\"/>
    </mc:Choice>
  </mc:AlternateContent>
  <bookViews>
    <workbookView xWindow="28680" yWindow="-120" windowWidth="29040" windowHeight="15840" firstSheet="3" activeTab="7"/>
  </bookViews>
  <sheets>
    <sheet name="1-1a財務三表" sheetId="1" r:id="rId3"/>
    <sheet name="1-1b財務三表" sheetId="12" r:id="rId4"/>
    <sheet name="1-2財務三表 (任意事業)" sheetId="11" r:id="rId5"/>
    <sheet name="2公共施設等運営事業におけるサービス対価" sheetId="10" r:id="rId6"/>
    <sheet name="3改築提案書" sheetId="7" r:id="rId7"/>
    <sheet name="4附帯事業" sheetId="8" r:id="rId8"/>
    <sheet name="5実績を示す書類" sheetId="14" r:id="rId9"/>
    <sheet name="6要求水準項目チェックシート" sheetId="15" r:id="rId10"/>
  </sheets>
  <definedNames>
    <definedName name="_xlnm.Print_Area" localSheetId="0">'1-1a財務三表'!$A$1:$AJ$127</definedName>
    <definedName name="_xlnm.Print_Area" localSheetId="1">'1-1b財務三表'!$A$1:$AJ$127</definedName>
    <definedName name="_xlnm.Print_Area" localSheetId="2">'1-2財務三表 (任意事業)'!$A$1:$AJ$107</definedName>
    <definedName name="_xlnm.Print_Area" localSheetId="4">'3改築提案書'!$A$1:$AO$39</definedName>
    <definedName name="_xlnm.Print_Area" localSheetId="6">'5実績を示す書類'!#REF!</definedName>
    <definedName name="_xlnm.Print_Titles" localSheetId="7">'6要求水準項目チェックシート'!$6:$8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28" i="1" l="1"/>
</calcChain>
</file>

<file path=xl/sharedStrings.xml><?xml version="1.0" encoding="utf-8"?>
<sst xmlns="http://schemas.openxmlformats.org/spreadsheetml/2006/main" count="1049" uniqueCount="450">
  <si>
    <t>R10</t>
  </si>
  <si>
    <t>R11</t>
  </si>
  <si>
    <t>R12</t>
  </si>
  <si>
    <t>R13</t>
  </si>
  <si>
    <t>R14</t>
  </si>
  <si>
    <t>R15</t>
  </si>
  <si>
    <t>R16</t>
  </si>
  <si>
    <t>R17</t>
  </si>
  <si>
    <t>R18</t>
  </si>
  <si>
    <t>R19</t>
  </si>
  <si>
    <t>R20</t>
  </si>
  <si>
    <t>R21</t>
  </si>
  <si>
    <t>R22</t>
  </si>
  <si>
    <t>R23</t>
  </si>
  <si>
    <t>R24</t>
  </si>
  <si>
    <r>
      <rPr>
        <sz val="10.5"/>
        <color theme="1"/>
        <rFont val="ＭＳ 明朝"/>
        <family val="1"/>
        <charset val="128"/>
      </rPr>
      <t>損益計算書</t>
    </r>
    <rPh sb="0" eb="2">
      <t>ソンエキ</t>
    </rPh>
    <rPh sb="2" eb="5">
      <t>ケイサンショ</t>
    </rPh>
    <phoneticPr fontId="4"/>
  </si>
  <si>
    <r>
      <rPr>
        <sz val="10.5"/>
        <color theme="1"/>
        <rFont val="ＭＳ 明朝"/>
        <family val="1"/>
        <charset val="128"/>
      </rPr>
      <t>単位：千円</t>
    </r>
    <rPh sb="0" eb="2">
      <t>タンイ</t>
    </rPh>
    <rPh sb="3" eb="5">
      <t>センエン</t>
    </rPh>
    <phoneticPr fontId="4"/>
  </si>
  <si>
    <r>
      <rPr>
        <sz val="10.5"/>
        <color theme="1"/>
        <rFont val="ＭＳ 明朝"/>
        <family val="1"/>
        <charset val="128"/>
      </rPr>
      <t>合計</t>
    </r>
    <rPh sb="0" eb="2">
      <t>ゴウケイ</t>
    </rPh>
    <phoneticPr fontId="3"/>
  </si>
  <si>
    <r>
      <rPr>
        <sz val="10.5"/>
        <color theme="1"/>
        <rFont val="ＭＳ 明朝"/>
        <family val="1"/>
        <charset val="128"/>
      </rPr>
      <t>収益</t>
    </r>
    <rPh sb="0" eb="2">
      <t>シュウエキ</t>
    </rPh>
    <phoneticPr fontId="4"/>
  </si>
  <si>
    <r>
      <rPr>
        <sz val="10.5"/>
        <color theme="1"/>
        <rFont val="ＭＳ 明朝"/>
        <family val="1"/>
        <charset val="128"/>
      </rPr>
      <t>営業収益</t>
    </r>
    <rPh sb="0" eb="2">
      <t>エイギョウ</t>
    </rPh>
    <rPh sb="2" eb="4">
      <t>シュウエキ</t>
    </rPh>
    <phoneticPr fontId="4"/>
  </si>
  <si>
    <r>
      <rPr>
        <sz val="10.5"/>
        <color theme="1"/>
        <rFont val="ＭＳ 明朝"/>
        <family val="1"/>
        <charset val="128"/>
      </rPr>
      <t>利用料金収入</t>
    </r>
    <rPh sb="0" eb="2">
      <t>リヨウ</t>
    </rPh>
    <rPh sb="2" eb="4">
      <t>リョウキン</t>
    </rPh>
    <rPh sb="4" eb="6">
      <t>シュウニュウ</t>
    </rPh>
    <phoneticPr fontId="4"/>
  </si>
  <si>
    <r>
      <rPr>
        <sz val="10.5"/>
        <color theme="1"/>
        <rFont val="ＭＳ 明朝"/>
        <family val="1"/>
        <charset val="128"/>
      </rPr>
      <t>営業外収益</t>
    </r>
    <rPh sb="0" eb="2">
      <t>エイギョウ</t>
    </rPh>
    <rPh sb="2" eb="3">
      <t>ソト</t>
    </rPh>
    <rPh sb="3" eb="5">
      <t>シュウエキ</t>
    </rPh>
    <phoneticPr fontId="4"/>
  </si>
  <si>
    <r>
      <rPr>
        <sz val="10.5"/>
        <color theme="1"/>
        <rFont val="ＭＳ 明朝"/>
        <family val="1"/>
        <charset val="128"/>
      </rPr>
      <t>費用</t>
    </r>
    <rPh sb="0" eb="2">
      <t>ヒヨウ</t>
    </rPh>
    <phoneticPr fontId="4"/>
  </si>
  <si>
    <r>
      <rPr>
        <sz val="10.5"/>
        <color theme="1"/>
        <rFont val="ＭＳ 明朝"/>
        <family val="1"/>
        <charset val="128"/>
      </rPr>
      <t>営業費用</t>
    </r>
    <rPh sb="0" eb="2">
      <t>エイギョウ</t>
    </rPh>
    <rPh sb="2" eb="4">
      <t>ヒヨウ</t>
    </rPh>
    <phoneticPr fontId="4"/>
  </si>
  <si>
    <r>
      <rPr>
        <sz val="10.5"/>
        <color theme="1"/>
        <rFont val="ＭＳ 明朝"/>
        <family val="1"/>
        <charset val="128"/>
      </rPr>
      <t>人件費</t>
    </r>
    <rPh sb="0" eb="3">
      <t>ジンケンヒ</t>
    </rPh>
    <phoneticPr fontId="4"/>
  </si>
  <si>
    <r>
      <rPr>
        <sz val="10.5"/>
        <color theme="1"/>
        <rFont val="ＭＳ 明朝"/>
        <family val="1"/>
        <charset val="128"/>
      </rPr>
      <t>動力費</t>
    </r>
  </si>
  <si>
    <r>
      <rPr>
        <sz val="10.5"/>
        <color theme="1"/>
        <rFont val="ＭＳ 明朝"/>
        <family val="1"/>
        <charset val="128"/>
      </rPr>
      <t>修繕費</t>
    </r>
    <rPh sb="0" eb="3">
      <t>シュウゼンヒ</t>
    </rPh>
    <phoneticPr fontId="4"/>
  </si>
  <si>
    <r>
      <rPr>
        <sz val="10.5"/>
        <color theme="1"/>
        <rFont val="ＭＳ 明朝"/>
        <family val="1"/>
        <charset val="128"/>
      </rPr>
      <t>保守点検費</t>
    </r>
  </si>
  <si>
    <r>
      <rPr>
        <sz val="10.5"/>
        <color theme="1"/>
        <rFont val="ＭＳ 明朝"/>
        <family val="1"/>
        <charset val="128"/>
      </rPr>
      <t>廃棄物処理費</t>
    </r>
  </si>
  <si>
    <r>
      <rPr>
        <sz val="10.5"/>
        <color theme="1"/>
        <rFont val="ＭＳ 明朝"/>
        <family val="1"/>
        <charset val="128"/>
      </rPr>
      <t>営業外費用</t>
    </r>
    <rPh sb="0" eb="2">
      <t>エイギョウ</t>
    </rPh>
    <rPh sb="2" eb="3">
      <t>ソト</t>
    </rPh>
    <rPh sb="3" eb="5">
      <t>ヒヨウ</t>
    </rPh>
    <phoneticPr fontId="4"/>
  </si>
  <si>
    <r>
      <rPr>
        <sz val="10.5"/>
        <color theme="1"/>
        <rFont val="ＭＳ 明朝"/>
        <family val="1"/>
        <charset val="128"/>
      </rPr>
      <t>支払利息</t>
    </r>
    <rPh sb="0" eb="2">
      <t>シハライ</t>
    </rPh>
    <rPh sb="2" eb="4">
      <t>リソク</t>
    </rPh>
    <phoneticPr fontId="4"/>
  </si>
  <si>
    <r>
      <rPr>
        <sz val="10.5"/>
        <color theme="1"/>
        <rFont val="ＭＳ 明朝"/>
        <family val="1"/>
        <charset val="128"/>
      </rPr>
      <t>キャッシュ・フロー計算書</t>
    </r>
    <rPh sb="9" eb="12">
      <t>ケイサンショ</t>
    </rPh>
    <phoneticPr fontId="3"/>
  </si>
  <si>
    <r>
      <rPr>
        <sz val="10.5"/>
        <color theme="1"/>
        <rFont val="ＭＳ 明朝"/>
        <family val="1"/>
        <charset val="128"/>
      </rPr>
      <t>※収入項目については正数，支出項目については負数で入力するものとする。</t>
    </r>
    <rPh sb="1" eb="3">
      <t>シュウニュウ</t>
    </rPh>
    <rPh sb="3" eb="5">
      <t>コウモク</t>
    </rPh>
    <rPh sb="10" eb="12">
      <t>セイスウ</t>
    </rPh>
    <rPh sb="13" eb="15">
      <t>シシュツ</t>
    </rPh>
    <rPh sb="22" eb="24">
      <t>フスウ</t>
    </rPh>
    <rPh sb="25" eb="27">
      <t>ニュウリョク</t>
    </rPh>
    <phoneticPr fontId="3"/>
  </si>
  <si>
    <r>
      <rPr>
        <sz val="10.5"/>
        <color theme="1"/>
        <rFont val="ＭＳ 明朝"/>
        <family val="1"/>
        <charset val="128"/>
      </rPr>
      <t>営業キャッシュ・フロー</t>
    </r>
    <rPh sb="0" eb="2">
      <t>エイギョウ</t>
    </rPh>
    <phoneticPr fontId="3"/>
  </si>
  <si>
    <r>
      <rPr>
        <sz val="10.5"/>
        <color theme="1"/>
        <rFont val="ＭＳ 明朝"/>
        <family val="1"/>
        <charset val="128"/>
      </rPr>
      <t>減算：法人税等の支払額</t>
    </r>
    <rPh sb="0" eb="2">
      <t>ゲンサン</t>
    </rPh>
    <rPh sb="3" eb="6">
      <t>ホウジンゼイ</t>
    </rPh>
    <rPh sb="6" eb="7">
      <t>トウ</t>
    </rPh>
    <rPh sb="8" eb="10">
      <t>シハライ</t>
    </rPh>
    <rPh sb="10" eb="11">
      <t>ガク</t>
    </rPh>
    <phoneticPr fontId="3"/>
  </si>
  <si>
    <r>
      <rPr>
        <sz val="10.5"/>
        <color theme="1"/>
        <rFont val="ＭＳ 明朝"/>
        <family val="1"/>
        <charset val="128"/>
      </rPr>
      <t>その他</t>
    </r>
    <rPh sb="2" eb="3">
      <t>タ</t>
    </rPh>
    <phoneticPr fontId="3"/>
  </si>
  <si>
    <r>
      <rPr>
        <sz val="10.5"/>
        <color theme="1"/>
        <rFont val="ＭＳ 明朝"/>
        <family val="1"/>
        <charset val="128"/>
      </rPr>
      <t>投資キャッシュ・フロー</t>
    </r>
    <rPh sb="0" eb="2">
      <t>トウシ</t>
    </rPh>
    <phoneticPr fontId="3"/>
  </si>
  <si>
    <r>
      <rPr>
        <sz val="10.5"/>
        <color theme="1"/>
        <rFont val="ＭＳ 明朝"/>
        <family val="1"/>
        <charset val="128"/>
      </rPr>
      <t>財務キャッシュ・フロー</t>
    </r>
    <rPh sb="0" eb="2">
      <t>ザイム</t>
    </rPh>
    <phoneticPr fontId="3"/>
  </si>
  <si>
    <r>
      <rPr>
        <sz val="10.5"/>
        <color theme="1"/>
        <rFont val="ＭＳ 明朝"/>
        <family val="1"/>
        <charset val="128"/>
      </rPr>
      <t>現金及び現金同等物の増減</t>
    </r>
  </si>
  <si>
    <t>R8</t>
  </si>
  <si>
    <t>R9</t>
  </si>
  <si>
    <t>R25</t>
  </si>
  <si>
    <t>R26</t>
  </si>
  <si>
    <t>R27</t>
  </si>
  <si>
    <t>R28</t>
  </si>
  <si>
    <t>R29</t>
  </si>
  <si>
    <t>R30</t>
  </si>
  <si>
    <t>R31</t>
  </si>
  <si>
    <t>R32</t>
  </si>
  <si>
    <t>R33</t>
  </si>
  <si>
    <t>R34</t>
  </si>
  <si>
    <t>R35</t>
  </si>
  <si>
    <t>R36</t>
  </si>
  <si>
    <t>R37</t>
  </si>
  <si>
    <t>R38</t>
  </si>
  <si>
    <t>R39</t>
  </si>
  <si>
    <t>数量</t>
    <rPh sb="0" eb="2">
      <t>スウリョウ</t>
    </rPh>
    <phoneticPr fontId="4"/>
  </si>
  <si>
    <t>耐用年数</t>
    <rPh sb="0" eb="2">
      <t>タイヨウ</t>
    </rPh>
    <rPh sb="2" eb="4">
      <t>ネンスウ</t>
    </rPh>
    <phoneticPr fontId="4"/>
  </si>
  <si>
    <t>補助率</t>
    <rPh sb="0" eb="3">
      <t>ホジョリツ</t>
    </rPh>
    <phoneticPr fontId="4"/>
  </si>
  <si>
    <t>附帯事業</t>
    <rPh sb="0" eb="2">
      <t>フタイ</t>
    </rPh>
    <rPh sb="2" eb="4">
      <t>ジギョウ</t>
    </rPh>
    <phoneticPr fontId="4"/>
  </si>
  <si>
    <t>補足事項</t>
    <rPh sb="0" eb="2">
      <t>ホソク</t>
    </rPh>
    <rPh sb="2" eb="4">
      <t>ジコウ</t>
    </rPh>
    <phoneticPr fontId="4"/>
  </si>
  <si>
    <t>ユニット名</t>
    <rPh sb="4" eb="5">
      <t>メイ</t>
    </rPh>
    <phoneticPr fontId="4"/>
  </si>
  <si>
    <t>更新費用</t>
    <rPh sb="0" eb="2">
      <t>コウシン</t>
    </rPh>
    <rPh sb="2" eb="4">
      <t>ヒヨウ</t>
    </rPh>
    <phoneticPr fontId="4"/>
  </si>
  <si>
    <t>機械設備</t>
    <rPh sb="0" eb="2">
      <t>キカイ</t>
    </rPh>
    <rPh sb="2" eb="4">
      <t>セツビ</t>
    </rPh>
    <phoneticPr fontId="4"/>
  </si>
  <si>
    <t>電気設備</t>
    <rPh sb="0" eb="2">
      <t>デンキ</t>
    </rPh>
    <rPh sb="2" eb="4">
      <t>セツビ</t>
    </rPh>
    <phoneticPr fontId="4"/>
  </si>
  <si>
    <t>土木構造物</t>
  </si>
  <si>
    <t>建築物（建設附帯設備を含まない）</t>
  </si>
  <si>
    <t>建築附帯設備</t>
  </si>
  <si>
    <t>単位：千円</t>
  </si>
  <si>
    <t>単位：千円</t>
    <rPh sb="0" eb="2">
      <t>タンイ</t>
    </rPh>
    <rPh sb="3" eb="5">
      <t>センエン</t>
    </rPh>
    <phoneticPr fontId="4"/>
  </si>
  <si>
    <t>公共施設等運営事業におけるサービス対価</t>
    <rPh sb="0" eb="4">
      <t>コウキョウシセツ</t>
    </rPh>
    <rPh sb="4" eb="5">
      <t>トウ</t>
    </rPh>
    <rPh sb="5" eb="9">
      <t>ウンエイジギョウ</t>
    </rPh>
    <rPh sb="17" eb="19">
      <t>タイカ</t>
    </rPh>
    <phoneticPr fontId="4"/>
  </si>
  <si>
    <t>雨水処理に要する費用</t>
    <rPh sb="0" eb="2">
      <t>ウスイ</t>
    </rPh>
    <rPh sb="2" eb="4">
      <t>ショリ</t>
    </rPh>
    <rPh sb="5" eb="6">
      <t>ヨウ</t>
    </rPh>
    <rPh sb="8" eb="10">
      <t>ヒヨウ</t>
    </rPh>
    <phoneticPr fontId="4"/>
  </si>
  <si>
    <r>
      <rPr>
        <sz val="10.5"/>
        <color theme="1"/>
        <rFont val="ＭＳ 明朝"/>
        <family val="1"/>
        <charset val="128"/>
      </rPr>
      <t>税金費用</t>
    </r>
    <rPh sb="0" eb="2">
      <t>ゼイキン</t>
    </rPh>
    <rPh sb="2" eb="4">
      <t>ヒヨウ</t>
    </rPh>
    <phoneticPr fontId="4"/>
  </si>
  <si>
    <r>
      <rPr>
        <sz val="10.5"/>
        <color theme="1"/>
        <rFont val="ＭＳ 明朝"/>
        <family val="1"/>
        <charset val="128"/>
      </rPr>
      <t>法人税等調整額</t>
    </r>
    <rPh sb="0" eb="3">
      <t>ホウジンゼイ</t>
    </rPh>
    <rPh sb="3" eb="4">
      <t>トウ</t>
    </rPh>
    <rPh sb="4" eb="6">
      <t>チョウセイ</t>
    </rPh>
    <rPh sb="6" eb="7">
      <t>ガク</t>
    </rPh>
    <phoneticPr fontId="4"/>
  </si>
  <si>
    <r>
      <rPr>
        <sz val="10.5"/>
        <color theme="1"/>
        <rFont val="ＭＳ 明朝"/>
        <family val="1"/>
        <charset val="128"/>
      </rPr>
      <t>貸借対照表</t>
    </r>
    <rPh sb="0" eb="5">
      <t>タイシャクタイショウヒョウ</t>
    </rPh>
    <phoneticPr fontId="4"/>
  </si>
  <si>
    <r>
      <rPr>
        <sz val="10.5"/>
        <color theme="1"/>
        <rFont val="ＭＳ 明朝"/>
        <family val="1"/>
        <charset val="128"/>
      </rPr>
      <t>資産計</t>
    </r>
    <rPh sb="0" eb="3">
      <t>シサンケイ</t>
    </rPh>
    <phoneticPr fontId="4"/>
  </si>
  <si>
    <r>
      <rPr>
        <sz val="10.5"/>
        <rFont val="ＭＳ 明朝"/>
        <family val="1"/>
        <charset val="128"/>
      </rPr>
      <t>現金及び現金同等物</t>
    </r>
    <rPh sb="0" eb="2">
      <t>ゲンキン</t>
    </rPh>
    <rPh sb="2" eb="3">
      <t>オヨ</t>
    </rPh>
    <rPh sb="4" eb="6">
      <t>ゲンキン</t>
    </rPh>
    <rPh sb="6" eb="9">
      <t>ドウトウブツ</t>
    </rPh>
    <phoneticPr fontId="2"/>
  </si>
  <si>
    <r>
      <rPr>
        <sz val="10.5"/>
        <color theme="1"/>
        <rFont val="ＭＳ 明朝"/>
        <family val="1"/>
        <charset val="128"/>
      </rPr>
      <t>負債計</t>
    </r>
    <rPh sb="0" eb="2">
      <t>フサイ</t>
    </rPh>
    <rPh sb="2" eb="3">
      <t>ケイ</t>
    </rPh>
    <phoneticPr fontId="4"/>
  </si>
  <si>
    <r>
      <rPr>
        <sz val="10.5"/>
        <rFont val="ＭＳ 明朝"/>
        <family val="1"/>
        <charset val="128"/>
      </rPr>
      <t>借入金</t>
    </r>
    <rPh sb="0" eb="3">
      <t>カリイレキン</t>
    </rPh>
    <phoneticPr fontId="2"/>
  </si>
  <si>
    <r>
      <rPr>
        <sz val="10.5"/>
        <color theme="1"/>
        <rFont val="ＭＳ 明朝"/>
        <family val="1"/>
        <charset val="128"/>
      </rPr>
      <t>純資産計</t>
    </r>
    <rPh sb="0" eb="4">
      <t>ジュンシサンケイ</t>
    </rPh>
    <phoneticPr fontId="4"/>
  </si>
  <si>
    <r>
      <rPr>
        <sz val="10.5"/>
        <color theme="1"/>
        <rFont val="ＭＳ 明朝"/>
        <family val="1"/>
        <charset val="128"/>
      </rPr>
      <t>資本金</t>
    </r>
    <rPh sb="0" eb="3">
      <t>シホンキン</t>
    </rPh>
    <phoneticPr fontId="4"/>
  </si>
  <si>
    <r>
      <rPr>
        <sz val="10.5"/>
        <color theme="1"/>
        <rFont val="ＭＳ 明朝"/>
        <family val="1"/>
        <charset val="128"/>
      </rPr>
      <t>当期純利益</t>
    </r>
    <r>
      <rPr>
        <sz val="10.5"/>
        <color theme="1"/>
        <rFont val="Times New Roman"/>
        <family val="1"/>
      </rPr>
      <t>/</t>
    </r>
    <r>
      <rPr>
        <sz val="10.5"/>
        <color theme="1"/>
        <rFont val="ＭＳ 明朝"/>
        <family val="1"/>
        <charset val="128"/>
      </rPr>
      <t>（損失）</t>
    </r>
    <rPh sb="0" eb="2">
      <t>トウキ</t>
    </rPh>
    <rPh sb="2" eb="5">
      <t>ジュンリエキ</t>
    </rPh>
    <rPh sb="7" eb="9">
      <t>ソンシツ</t>
    </rPh>
    <phoneticPr fontId="4"/>
  </si>
  <si>
    <r>
      <rPr>
        <sz val="10.5"/>
        <rFont val="ＭＳ 明朝"/>
        <family val="1"/>
        <charset val="128"/>
      </rPr>
      <t>単位：千円</t>
    </r>
    <rPh sb="0" eb="2">
      <t>タンイ</t>
    </rPh>
    <rPh sb="3" eb="4">
      <t>セン</t>
    </rPh>
    <rPh sb="4" eb="5">
      <t>エン</t>
    </rPh>
    <phoneticPr fontId="4"/>
  </si>
  <si>
    <r>
      <rPr>
        <sz val="10.5"/>
        <color theme="1"/>
        <rFont val="ＭＳ 明朝"/>
        <family val="1"/>
        <charset val="128"/>
      </rPr>
      <t>下水道使用料</t>
    </r>
    <rPh sb="0" eb="3">
      <t>ゲスイドウ</t>
    </rPh>
    <rPh sb="3" eb="6">
      <t>シヨウリョウ</t>
    </rPh>
    <phoneticPr fontId="4"/>
  </si>
  <si>
    <r>
      <rPr>
        <sz val="10.5"/>
        <color theme="1"/>
        <rFont val="ＭＳ 明朝"/>
        <family val="1"/>
        <charset val="128"/>
      </rPr>
      <t>西部処理区下水道事業徴収業務委託料</t>
    </r>
    <rPh sb="0" eb="5">
      <t>セイブショリク</t>
    </rPh>
    <rPh sb="5" eb="8">
      <t>ゲスイドウ</t>
    </rPh>
    <rPh sb="8" eb="10">
      <t>ジギョウ</t>
    </rPh>
    <rPh sb="10" eb="12">
      <t>チョウシュウ</t>
    </rPh>
    <rPh sb="12" eb="17">
      <t>ギョウムイタクリョウ</t>
    </rPh>
    <phoneticPr fontId="4"/>
  </si>
  <si>
    <r>
      <rPr>
        <sz val="10.5"/>
        <color theme="1"/>
        <rFont val="ＭＳ 明朝"/>
        <family val="1"/>
        <charset val="128"/>
      </rPr>
      <t>利用料金割合</t>
    </r>
    <rPh sb="0" eb="2">
      <t>リヨウ</t>
    </rPh>
    <rPh sb="2" eb="4">
      <t>リョウキン</t>
    </rPh>
    <rPh sb="4" eb="6">
      <t>ワリアイ</t>
    </rPh>
    <phoneticPr fontId="4"/>
  </si>
  <si>
    <r>
      <rPr>
        <sz val="10.5"/>
        <color theme="1"/>
        <rFont val="ＭＳ 明朝"/>
        <family val="1"/>
        <charset val="128"/>
      </rPr>
      <t>－</t>
    </r>
  </si>
  <si>
    <r>
      <rPr>
        <sz val="10.5"/>
        <color theme="1"/>
        <rFont val="ＭＳ 明朝"/>
        <family val="1"/>
        <charset val="128"/>
      </rPr>
      <t>附帯事業収入</t>
    </r>
    <rPh sb="0" eb="2">
      <t>フタイ</t>
    </rPh>
    <rPh sb="2" eb="4">
      <t>ジギョウ</t>
    </rPh>
    <rPh sb="4" eb="6">
      <t>シュウニュウ</t>
    </rPh>
    <phoneticPr fontId="4"/>
  </si>
  <si>
    <r>
      <rPr>
        <sz val="10.5"/>
        <color theme="1"/>
        <rFont val="ＭＳ 明朝"/>
        <family val="1"/>
        <charset val="128"/>
      </rPr>
      <t>不明水処理に要する費用</t>
    </r>
    <rPh sb="0" eb="2">
      <t>フメイ</t>
    </rPh>
    <rPh sb="2" eb="3">
      <t>スイ</t>
    </rPh>
    <rPh sb="3" eb="5">
      <t>ショリ</t>
    </rPh>
    <rPh sb="6" eb="7">
      <t>ヨウ</t>
    </rPh>
    <rPh sb="9" eb="11">
      <t>ヒヨウ</t>
    </rPh>
    <phoneticPr fontId="4"/>
  </si>
  <si>
    <r>
      <rPr>
        <sz val="10.5"/>
        <color theme="1"/>
        <rFont val="ＭＳ 明朝"/>
        <family val="1"/>
        <charset val="128"/>
      </rPr>
      <t>高度処理に要する費用</t>
    </r>
    <rPh sb="0" eb="2">
      <t>コウド</t>
    </rPh>
    <rPh sb="2" eb="4">
      <t>ショリ</t>
    </rPh>
    <rPh sb="5" eb="6">
      <t>ヨウ</t>
    </rPh>
    <rPh sb="8" eb="10">
      <t>ヒヨウ</t>
    </rPh>
    <phoneticPr fontId="4"/>
  </si>
  <si>
    <r>
      <rPr>
        <sz val="10.5"/>
        <color theme="1"/>
        <rFont val="ＭＳ 明朝"/>
        <family val="1"/>
        <charset val="128"/>
      </rPr>
      <t>公共施設等運営事業</t>
    </r>
    <rPh sb="0" eb="4">
      <t>コウキョウシセツ</t>
    </rPh>
    <rPh sb="4" eb="5">
      <t>トウ</t>
    </rPh>
    <rPh sb="5" eb="9">
      <t>ウンエイジギョウ</t>
    </rPh>
    <phoneticPr fontId="4"/>
  </si>
  <si>
    <r>
      <rPr>
        <sz val="10.5"/>
        <color theme="1"/>
        <rFont val="ＭＳ 明朝"/>
        <family val="1"/>
        <charset val="128"/>
      </rPr>
      <t>薬品費</t>
    </r>
    <rPh sb="0" eb="3">
      <t>ヤクヒンヒ</t>
    </rPh>
    <phoneticPr fontId="4"/>
  </si>
  <si>
    <r>
      <rPr>
        <sz val="10.5"/>
        <color theme="1"/>
        <rFont val="ＭＳ 明朝"/>
        <family val="1"/>
        <charset val="128"/>
      </rPr>
      <t>動力電気料</t>
    </r>
    <rPh sb="0" eb="2">
      <t>ドウリョク</t>
    </rPh>
    <rPh sb="2" eb="4">
      <t>デンキ</t>
    </rPh>
    <rPh sb="4" eb="5">
      <t>リョウ</t>
    </rPh>
    <phoneticPr fontId="4"/>
  </si>
  <si>
    <r>
      <rPr>
        <sz val="10.5"/>
        <color theme="1"/>
        <rFont val="ＭＳ 明朝"/>
        <family val="1"/>
        <charset val="128"/>
      </rPr>
      <t>動力燃料費</t>
    </r>
    <rPh sb="0" eb="2">
      <t>ドウリョク</t>
    </rPh>
    <rPh sb="2" eb="4">
      <t>ネンリョウ</t>
    </rPh>
    <rPh sb="4" eb="5">
      <t>ヒ</t>
    </rPh>
    <phoneticPr fontId="4"/>
  </si>
  <si>
    <r>
      <rPr>
        <sz val="10.5"/>
        <color theme="1"/>
        <rFont val="ＭＳ 明朝"/>
        <family val="1"/>
        <charset val="128"/>
      </rPr>
      <t>償却費</t>
    </r>
    <rPh sb="0" eb="3">
      <t>ショウキャクヒ</t>
    </rPh>
    <phoneticPr fontId="4"/>
  </si>
  <si>
    <r>
      <rPr>
        <sz val="10.5"/>
        <color theme="1"/>
        <rFont val="ＭＳ 明朝"/>
        <family val="1"/>
        <charset val="128"/>
      </rPr>
      <t>改築に関する費用の</t>
    </r>
    <r>
      <rPr>
        <sz val="10.5"/>
        <color theme="1"/>
        <rFont val="Times New Roman"/>
        <family val="1"/>
      </rPr>
      <t>10</t>
    </r>
    <r>
      <rPr>
        <sz val="10.5"/>
        <color theme="1"/>
        <rFont val="ＭＳ 明朝"/>
        <family val="1"/>
        <charset val="128"/>
      </rPr>
      <t>分の</t>
    </r>
    <r>
      <rPr>
        <sz val="10.5"/>
        <color theme="1"/>
        <rFont val="Times New Roman"/>
        <family val="1"/>
      </rPr>
      <t>1</t>
    </r>
    <r>
      <rPr>
        <sz val="10.5"/>
        <color theme="1"/>
        <rFont val="ＭＳ 明朝"/>
        <family val="1"/>
        <charset val="128"/>
      </rPr>
      <t>相当額</t>
    </r>
    <rPh sb="0" eb="2">
      <t>カイチク</t>
    </rPh>
    <rPh sb="3" eb="4">
      <t>カン</t>
    </rPh>
    <rPh sb="6" eb="8">
      <t>ヒヨウ</t>
    </rPh>
    <rPh sb="11" eb="12">
      <t>ブン</t>
    </rPh>
    <rPh sb="14" eb="17">
      <t>ソウトウガク</t>
    </rPh>
    <phoneticPr fontId="4"/>
  </si>
  <si>
    <r>
      <rPr>
        <sz val="10.5"/>
        <color theme="1"/>
        <rFont val="ＭＳ 明朝"/>
        <family val="1"/>
        <charset val="128"/>
      </rPr>
      <t>創立費償却</t>
    </r>
    <rPh sb="0" eb="3">
      <t>ソウリツヒ</t>
    </rPh>
    <rPh sb="3" eb="5">
      <t>ショウキャク</t>
    </rPh>
    <phoneticPr fontId="4"/>
  </si>
  <si>
    <r>
      <rPr>
        <sz val="10.5"/>
        <color theme="1"/>
        <rFont val="ＭＳ 明朝"/>
        <family val="1"/>
        <charset val="128"/>
      </rPr>
      <t>その他営業経費</t>
    </r>
    <rPh sb="2" eb="3">
      <t>タ</t>
    </rPh>
    <rPh sb="3" eb="5">
      <t>エイギョウ</t>
    </rPh>
    <rPh sb="5" eb="7">
      <t>ケイヒ</t>
    </rPh>
    <phoneticPr fontId="3"/>
  </si>
  <si>
    <r>
      <rPr>
        <sz val="10.5"/>
        <color theme="1"/>
        <rFont val="ＭＳ 明朝"/>
        <family val="1"/>
        <charset val="128"/>
      </rPr>
      <t>利用料金収受代行業務委託費</t>
    </r>
    <rPh sb="0" eb="6">
      <t>リヨウリョウキンシュウジュ</t>
    </rPh>
    <rPh sb="6" eb="13">
      <t>ダイコウギョウムイタクヒ</t>
    </rPh>
    <phoneticPr fontId="4"/>
  </si>
  <si>
    <r>
      <rPr>
        <sz val="10.5"/>
        <color theme="1"/>
        <rFont val="ＭＳ 明朝"/>
        <family val="1"/>
        <charset val="128"/>
      </rPr>
      <t>公租公課</t>
    </r>
  </si>
  <si>
    <r>
      <rPr>
        <sz val="10.5"/>
        <color theme="1"/>
        <rFont val="ＭＳ 明朝"/>
        <family val="1"/>
        <charset val="128"/>
      </rPr>
      <t>包括的民間委託</t>
    </r>
    <rPh sb="0" eb="7">
      <t>ホウカツテキミンカンイタク</t>
    </rPh>
    <phoneticPr fontId="4"/>
  </si>
  <si>
    <r>
      <rPr>
        <sz val="10.5"/>
        <color theme="1"/>
        <rFont val="ＭＳ 明朝"/>
        <family val="1"/>
        <charset val="128"/>
      </rPr>
      <t>人件費</t>
    </r>
    <rPh sb="0" eb="3">
      <t>ジンケンヒ</t>
    </rPh>
    <phoneticPr fontId="4"/>
  </si>
  <si>
    <r>
      <rPr>
        <sz val="10.5"/>
        <color theme="1"/>
        <rFont val="ＭＳ 明朝"/>
        <family val="1"/>
        <charset val="128"/>
      </rPr>
      <t>修繕費</t>
    </r>
    <rPh sb="0" eb="3">
      <t>シュウゼンヒ</t>
    </rPh>
    <phoneticPr fontId="4"/>
  </si>
  <si>
    <r>
      <rPr>
        <sz val="10.5"/>
        <color theme="1"/>
        <rFont val="ＭＳ 明朝"/>
        <family val="1"/>
        <charset val="128"/>
      </rPr>
      <t>保守点検費</t>
    </r>
    <rPh sb="0" eb="5">
      <t>ホシュテンケンヒ</t>
    </rPh>
    <phoneticPr fontId="4"/>
  </si>
  <si>
    <r>
      <rPr>
        <sz val="10.5"/>
        <color theme="1"/>
        <rFont val="ＭＳ 明朝"/>
        <family val="1"/>
        <charset val="128"/>
      </rPr>
      <t>その他営業経費</t>
    </r>
    <rPh sb="2" eb="3">
      <t>タ</t>
    </rPh>
    <rPh sb="3" eb="7">
      <t>エイギョウケイヒ</t>
    </rPh>
    <phoneticPr fontId="4"/>
  </si>
  <si>
    <r>
      <rPr>
        <sz val="10.5"/>
        <color theme="1"/>
        <rFont val="ＭＳ 明朝"/>
        <family val="1"/>
        <charset val="128"/>
      </rPr>
      <t>公租公課</t>
    </r>
    <rPh sb="0" eb="2">
      <t>コウソ</t>
    </rPh>
    <rPh sb="2" eb="4">
      <t>コウカ</t>
    </rPh>
    <phoneticPr fontId="4"/>
  </si>
  <si>
    <r>
      <rPr>
        <sz val="10.5"/>
        <color theme="1"/>
        <rFont val="ＭＳ 明朝"/>
        <family val="1"/>
        <charset val="128"/>
      </rPr>
      <t>税引前当期純利益</t>
    </r>
    <r>
      <rPr>
        <sz val="10.5"/>
        <color theme="1"/>
        <rFont val="Times New Roman"/>
        <family val="1"/>
      </rPr>
      <t>/</t>
    </r>
    <r>
      <rPr>
        <sz val="10.5"/>
        <color theme="1"/>
        <rFont val="ＭＳ 明朝"/>
        <family val="1"/>
        <charset val="128"/>
      </rPr>
      <t>（損失）</t>
    </r>
    <rPh sb="0" eb="2">
      <t>ゼイビ</t>
    </rPh>
    <rPh sb="2" eb="3">
      <t>マエ</t>
    </rPh>
    <rPh sb="3" eb="8">
      <t>トウキジュンリエキ</t>
    </rPh>
    <rPh sb="10" eb="12">
      <t>ソンシツ</t>
    </rPh>
    <phoneticPr fontId="4"/>
  </si>
  <si>
    <r>
      <rPr>
        <sz val="10.5"/>
        <color theme="1"/>
        <rFont val="ＭＳ 明朝"/>
        <family val="1"/>
        <charset val="128"/>
      </rPr>
      <t>法人税等</t>
    </r>
    <rPh sb="0" eb="3">
      <t>ホウジンゼイ</t>
    </rPh>
    <rPh sb="3" eb="4">
      <t>トウ</t>
    </rPh>
    <phoneticPr fontId="4"/>
  </si>
  <si>
    <r>
      <rPr>
        <sz val="10.5"/>
        <color theme="1"/>
        <rFont val="ＭＳ 明朝"/>
        <family val="1"/>
        <charset val="128"/>
      </rPr>
      <t>加算：長期前払費用（改築に関する費用の</t>
    </r>
    <r>
      <rPr>
        <sz val="10.5"/>
        <color theme="1"/>
        <rFont val="Times New Roman"/>
        <family val="1"/>
      </rPr>
      <t>10</t>
    </r>
    <r>
      <rPr>
        <sz val="10.5"/>
        <color theme="1"/>
        <rFont val="ＭＳ 明朝"/>
        <family val="1"/>
        <charset val="128"/>
      </rPr>
      <t>分の</t>
    </r>
    <r>
      <rPr>
        <sz val="10.5"/>
        <color theme="1"/>
        <rFont val="Times New Roman"/>
        <family val="1"/>
      </rPr>
      <t>1</t>
    </r>
    <r>
      <rPr>
        <sz val="10.5"/>
        <color theme="1"/>
        <rFont val="ＭＳ 明朝"/>
        <family val="1"/>
        <charset val="128"/>
      </rPr>
      <t>相当額）</t>
    </r>
    <rPh sb="3" eb="7">
      <t>チョウキマエハラ</t>
    </rPh>
    <rPh sb="7" eb="9">
      <t>ヒヨウ</t>
    </rPh>
    <phoneticPr fontId="2"/>
  </si>
  <si>
    <r>
      <rPr>
        <sz val="10.5"/>
        <color theme="1"/>
        <rFont val="ＭＳ 明朝"/>
        <family val="1"/>
        <charset val="128"/>
      </rPr>
      <t>加算：創立費償却費</t>
    </r>
    <rPh sb="3" eb="5">
      <t>ソウリツ</t>
    </rPh>
    <rPh sb="5" eb="6">
      <t>ヒ</t>
    </rPh>
    <rPh sb="6" eb="8">
      <t>ショウキャク</t>
    </rPh>
    <rPh sb="8" eb="9">
      <t>ヒ</t>
    </rPh>
    <phoneticPr fontId="2"/>
  </si>
  <si>
    <r>
      <rPr>
        <sz val="10.5"/>
        <color theme="1"/>
        <rFont val="ＭＳ 明朝"/>
        <family val="1"/>
        <charset val="128"/>
      </rPr>
      <t>加算：事業期間終了時残存価値相当額</t>
    </r>
    <rPh sb="3" eb="10">
      <t>ジギョウキカンシュウリョウジ</t>
    </rPh>
    <rPh sb="10" eb="17">
      <t>ザンゾンカチソウトウガク</t>
    </rPh>
    <phoneticPr fontId="2"/>
  </si>
  <si>
    <r>
      <rPr>
        <sz val="10.5"/>
        <color theme="1"/>
        <rFont val="ＭＳ 明朝"/>
        <family val="1"/>
        <charset val="128"/>
      </rPr>
      <t>減算：改築業務に関する費用の支出</t>
    </r>
    <rPh sb="0" eb="2">
      <t>ゲンサン</t>
    </rPh>
    <rPh sb="8" eb="9">
      <t>カン</t>
    </rPh>
    <phoneticPr fontId="2"/>
  </si>
  <si>
    <r>
      <rPr>
        <sz val="10.5"/>
        <color theme="1"/>
        <rFont val="ＭＳ 明朝"/>
        <family val="1"/>
        <charset val="128"/>
      </rPr>
      <t>減算：附帯事業に関する費用の支出</t>
    </r>
    <rPh sb="0" eb="2">
      <t>ゲンサン</t>
    </rPh>
    <rPh sb="3" eb="5">
      <t>フタイ</t>
    </rPh>
    <rPh sb="5" eb="7">
      <t>ジギョウ</t>
    </rPh>
    <rPh sb="8" eb="9">
      <t>カン</t>
    </rPh>
    <phoneticPr fontId="2"/>
  </si>
  <si>
    <r>
      <rPr>
        <sz val="10.5"/>
        <color theme="1"/>
        <rFont val="ＭＳ 明朝"/>
        <family val="1"/>
        <charset val="128"/>
      </rPr>
      <t>加算：改築業務に関する費用の</t>
    </r>
    <r>
      <rPr>
        <sz val="10.5"/>
        <color theme="1"/>
        <rFont val="Times New Roman"/>
        <family val="1"/>
      </rPr>
      <t>10</t>
    </r>
    <r>
      <rPr>
        <sz val="10.5"/>
        <color theme="1"/>
        <rFont val="ＭＳ 明朝"/>
        <family val="1"/>
        <charset val="128"/>
      </rPr>
      <t>分の</t>
    </r>
    <r>
      <rPr>
        <sz val="10.5"/>
        <color theme="1"/>
        <rFont val="Times New Roman"/>
        <family val="1"/>
      </rPr>
      <t>9</t>
    </r>
    <r>
      <rPr>
        <sz val="10.5"/>
        <color theme="1"/>
        <rFont val="ＭＳ 明朝"/>
        <family val="1"/>
        <charset val="128"/>
      </rPr>
      <t>相当額（市負担）</t>
    </r>
    <rPh sb="8" eb="9">
      <t>カン</t>
    </rPh>
    <rPh sb="16" eb="17">
      <t>ブン</t>
    </rPh>
    <rPh sb="19" eb="22">
      <t>ソウトウガク</t>
    </rPh>
    <rPh sb="23" eb="26">
      <t>シフタン</t>
    </rPh>
    <phoneticPr fontId="4"/>
  </si>
  <si>
    <r>
      <rPr>
        <sz val="10.5"/>
        <color theme="1"/>
        <rFont val="ＭＳ 明朝"/>
        <family val="1"/>
        <charset val="128"/>
      </rPr>
      <t>加算：附帯事業に関する費用（市負担）の収入</t>
    </r>
    <rPh sb="8" eb="9">
      <t>カン</t>
    </rPh>
    <rPh sb="14" eb="17">
      <t>シフタン</t>
    </rPh>
    <phoneticPr fontId="3"/>
  </si>
  <si>
    <r>
      <rPr>
        <sz val="10.5"/>
        <color theme="1"/>
        <rFont val="ＭＳ 明朝"/>
        <family val="1"/>
        <charset val="128"/>
      </rPr>
      <t>減算：創立費の支払い</t>
    </r>
    <rPh sb="0" eb="2">
      <t>ゲンサン</t>
    </rPh>
    <rPh sb="3" eb="6">
      <t>ソウリツヒ</t>
    </rPh>
    <rPh sb="7" eb="9">
      <t>シハラ</t>
    </rPh>
    <phoneticPr fontId="4"/>
  </si>
  <si>
    <r>
      <rPr>
        <sz val="10.5"/>
        <rFont val="ＭＳ 明朝"/>
        <family val="1"/>
        <charset val="128"/>
      </rPr>
      <t>加算：新規借入</t>
    </r>
    <rPh sb="0" eb="2">
      <t>カサン</t>
    </rPh>
    <rPh sb="3" eb="5">
      <t>シンキ</t>
    </rPh>
    <rPh sb="5" eb="7">
      <t>カリイレ</t>
    </rPh>
    <phoneticPr fontId="2"/>
  </si>
  <si>
    <r>
      <rPr>
        <sz val="10.5"/>
        <rFont val="ＭＳ 明朝"/>
        <family val="1"/>
        <charset val="128"/>
      </rPr>
      <t>減算：借入の返済</t>
    </r>
    <rPh sb="0" eb="2">
      <t>ゲンサン</t>
    </rPh>
    <rPh sb="3" eb="5">
      <t>カリイレ</t>
    </rPh>
    <rPh sb="6" eb="8">
      <t>ヘンサイ</t>
    </rPh>
    <phoneticPr fontId="2"/>
  </si>
  <si>
    <r>
      <rPr>
        <sz val="10.5"/>
        <color theme="1"/>
        <rFont val="ＭＳ 明朝"/>
        <family val="1"/>
        <charset val="128"/>
      </rPr>
      <t>期首現金及び現金同等物の残高</t>
    </r>
  </si>
  <si>
    <r>
      <rPr>
        <sz val="10.5"/>
        <color theme="1"/>
        <rFont val="ＭＳ 明朝"/>
        <family val="1"/>
        <charset val="128"/>
      </rPr>
      <t>期末現金及び現金同等物の残高</t>
    </r>
  </si>
  <si>
    <r>
      <rPr>
        <sz val="10.5"/>
        <color theme="1"/>
        <rFont val="ＭＳ 明朝"/>
        <family val="1"/>
        <charset val="128"/>
      </rPr>
      <t>負債・純資産合計</t>
    </r>
    <rPh sb="0" eb="2">
      <t>フサイ</t>
    </rPh>
    <rPh sb="3" eb="8">
      <t>ジュンシサンゴウケイ</t>
    </rPh>
    <phoneticPr fontId="4"/>
  </si>
  <si>
    <r>
      <rPr>
        <sz val="10.5"/>
        <color theme="1"/>
        <rFont val="ＭＳ 明朝"/>
        <family val="1"/>
        <charset val="128"/>
      </rPr>
      <t>利益剰余金（累積欠損金）</t>
    </r>
    <rPh sb="0" eb="2">
      <t>リエキ</t>
    </rPh>
    <rPh sb="2" eb="5">
      <t>ジョウヨキン</t>
    </rPh>
    <rPh sb="6" eb="8">
      <t>ルイセキ</t>
    </rPh>
    <rPh sb="8" eb="11">
      <t>ケッソンキン</t>
    </rPh>
    <phoneticPr fontId="4"/>
  </si>
  <si>
    <t>立替金（事業期間終了時残存価値相当額）</t>
    <rPh sb="0" eb="3">
      <t>タテカエキン</t>
    </rPh>
    <rPh sb="4" eb="11">
      <t>ジギョウキカンシュウリョウジ</t>
    </rPh>
    <rPh sb="11" eb="15">
      <t>ザンゾンカチ</t>
    </rPh>
    <rPh sb="15" eb="18">
      <t>ソウトウガク</t>
    </rPh>
    <phoneticPr fontId="2"/>
  </si>
  <si>
    <t>立替金（運営権者負担）</t>
    <rPh sb="0" eb="3">
      <t>タテカエキン</t>
    </rPh>
    <rPh sb="4" eb="8">
      <t>ウンエイケンジャ</t>
    </rPh>
    <rPh sb="8" eb="10">
      <t>フタン</t>
    </rPh>
    <phoneticPr fontId="2"/>
  </si>
  <si>
    <t>立替金（市負担）</t>
    <rPh sb="0" eb="3">
      <t>タテカエキン</t>
    </rPh>
    <rPh sb="4" eb="7">
      <t>シフタン</t>
    </rPh>
    <phoneticPr fontId="2"/>
  </si>
  <si>
    <t>長期前払費用</t>
    <rPh sb="0" eb="2">
      <t>チョウキ</t>
    </rPh>
    <rPh sb="2" eb="4">
      <t>マエハラ</t>
    </rPh>
    <rPh sb="4" eb="6">
      <t>ヒヨウ</t>
    </rPh>
    <phoneticPr fontId="4"/>
  </si>
  <si>
    <t>創立費</t>
    <rPh sb="0" eb="3">
      <t>ソウリツヒ</t>
    </rPh>
    <phoneticPr fontId="4"/>
  </si>
  <si>
    <t>未払消費税</t>
    <rPh sb="0" eb="1">
      <t>ミ</t>
    </rPh>
    <rPh sb="1" eb="2">
      <t>ハラ</t>
    </rPh>
    <rPh sb="2" eb="5">
      <t>ショウヒゼイ</t>
    </rPh>
    <phoneticPr fontId="4"/>
  </si>
  <si>
    <t>貸借チェック</t>
    <rPh sb="0" eb="2">
      <t>タイシャク</t>
    </rPh>
    <phoneticPr fontId="4"/>
  </si>
  <si>
    <t>雨水処理に要する費用</t>
    <rPh sb="0" eb="4">
      <t>ウスイショリ</t>
    </rPh>
    <rPh sb="5" eb="6">
      <t>ヨウ</t>
    </rPh>
    <rPh sb="8" eb="10">
      <t>ヒヨウ</t>
    </rPh>
    <phoneticPr fontId="4"/>
  </si>
  <si>
    <t>費用項目</t>
    <rPh sb="0" eb="2">
      <t>ヒヨウ</t>
    </rPh>
    <rPh sb="2" eb="4">
      <t>コウモク</t>
    </rPh>
    <phoneticPr fontId="4"/>
  </si>
  <si>
    <t>比率</t>
    <rPh sb="0" eb="2">
      <t>ヒリツ</t>
    </rPh>
    <phoneticPr fontId="4"/>
  </si>
  <si>
    <t>不明水処理に要する費用</t>
    <rPh sb="0" eb="5">
      <t>フメイスイショリ</t>
    </rPh>
    <rPh sb="6" eb="7">
      <t>ヨウ</t>
    </rPh>
    <rPh sb="9" eb="11">
      <t>ヒヨウ</t>
    </rPh>
    <phoneticPr fontId="4"/>
  </si>
  <si>
    <t>高度処理に要する費用</t>
    <rPh sb="0" eb="4">
      <t>コウドショリ</t>
    </rPh>
    <rPh sb="5" eb="6">
      <t>ヨウ</t>
    </rPh>
    <rPh sb="8" eb="10">
      <t>ヒヨウ</t>
    </rPh>
    <phoneticPr fontId="4"/>
  </si>
  <si>
    <r>
      <rPr>
        <sz val="10.5"/>
        <color theme="1"/>
        <rFont val="ＭＳ 明朝"/>
        <family val="1"/>
        <charset val="128"/>
      </rPr>
      <t>当期純利益</t>
    </r>
    <r>
      <rPr>
        <sz val="10.5"/>
        <color theme="1"/>
        <rFont val="Times New Roman"/>
        <family val="1"/>
      </rPr>
      <t>/</t>
    </r>
    <r>
      <rPr>
        <sz val="10.5"/>
        <color theme="1"/>
        <rFont val="ＭＳ 明朝"/>
        <family val="1"/>
        <charset val="128"/>
      </rPr>
      <t>（損失）</t>
    </r>
    <rPh sb="0" eb="5">
      <t>トウキジュンリエキ</t>
    </rPh>
    <rPh sb="7" eb="9">
      <t>ソンシツ</t>
    </rPh>
    <phoneticPr fontId="4"/>
  </si>
  <si>
    <t>単位：千円</t>
    <rPh sb="0" eb="2">
      <t>タンイ</t>
    </rPh>
    <rPh sb="3" eb="5">
      <t>センエン</t>
    </rPh>
    <phoneticPr fontId="4"/>
  </si>
  <si>
    <t>※費用項目毎に費用に比率を乗じて記載してください。</t>
    <rPh sb="1" eb="5">
      <t>ヒヨウコウモク</t>
    </rPh>
    <rPh sb="5" eb="6">
      <t>ゴト</t>
    </rPh>
    <rPh sb="7" eb="9">
      <t>ヒヨウ</t>
    </rPh>
    <rPh sb="10" eb="12">
      <t>ヒリツ</t>
    </rPh>
    <rPh sb="13" eb="14">
      <t>ジョウ</t>
    </rPh>
    <rPh sb="16" eb="18">
      <t>キサイ</t>
    </rPh>
    <phoneticPr fontId="4"/>
  </si>
  <si>
    <r>
      <rPr>
        <sz val="10"/>
        <rFont val="ＭＳ Ｐ明朝"/>
        <family val="1"/>
        <charset val="128"/>
      </rPr>
      <t>※費用は、維持管理に関しての費用を除く</t>
    </r>
    <r>
      <rPr>
        <sz val="10"/>
        <rFont val="Times New Roman"/>
        <family val="1"/>
      </rPr>
      <t>SPC</t>
    </r>
    <r>
      <rPr>
        <sz val="10"/>
        <rFont val="ＭＳ Ｐ明朝"/>
        <family val="1"/>
        <charset val="128"/>
      </rPr>
      <t>運営費用（例：出向負担金、財務会計及び契約管理等のバックオフィス業務委託費等）を除いてください。</t>
    </r>
    <rPh sb="1" eb="3">
      <t>ヒヨウ</t>
    </rPh>
    <rPh sb="5" eb="9">
      <t>イジカンリ</t>
    </rPh>
    <rPh sb="10" eb="11">
      <t>カン</t>
    </rPh>
    <rPh sb="14" eb="16">
      <t>ヒヨウ</t>
    </rPh>
    <rPh sb="17" eb="18">
      <t>ノゾ</t>
    </rPh>
    <rPh sb="22" eb="26">
      <t>ウンエイヒヨウ</t>
    </rPh>
    <rPh sb="27" eb="28">
      <t>レイ</t>
    </rPh>
    <rPh sb="29" eb="34">
      <t>シュッコウフタンキン</t>
    </rPh>
    <rPh sb="35" eb="39">
      <t>ザイムカイケイ</t>
    </rPh>
    <rPh sb="39" eb="40">
      <t>オヨ</t>
    </rPh>
    <rPh sb="41" eb="46">
      <t>ケイヤクカンリトウ</t>
    </rPh>
    <rPh sb="54" eb="60">
      <t>ギョウムイタクヒトウ</t>
    </rPh>
    <rPh sb="62" eb="63">
      <t>ノゾ</t>
    </rPh>
    <phoneticPr fontId="4"/>
  </si>
  <si>
    <t>【別添様式1-2】収支計画　計画財務諸表(任意事業)（貸借対照表，損益計算書，キャッシュ・フロー計算書）</t>
    <rPh sb="21" eb="23">
      <t>ニンイ</t>
    </rPh>
    <rPh sb="23" eb="25">
      <t>ジギョウ</t>
    </rPh>
    <phoneticPr fontId="2"/>
  </si>
  <si>
    <t>【別添様式2】　公共施設等運営事業におけるサービス対価</t>
  </si>
  <si>
    <t>【別添様式4】附帯事業提案書</t>
    <rPh sb="1" eb="3">
      <t>ベッテン</t>
    </rPh>
    <rPh sb="3" eb="5">
      <t>ヨウシキ</t>
    </rPh>
    <rPh sb="7" eb="9">
      <t>フタイ</t>
    </rPh>
    <rPh sb="9" eb="11">
      <t>ジギョウ</t>
    </rPh>
    <rPh sb="11" eb="13">
      <t>テイアン</t>
    </rPh>
    <rPh sb="13" eb="14">
      <t>ショ</t>
    </rPh>
    <phoneticPr fontId="2"/>
  </si>
  <si>
    <t>包括的民間委託におけるサービス対価</t>
    <rPh sb="0" eb="2">
      <t>ホウカツ</t>
    </rPh>
    <rPh sb="2" eb="3">
      <t>テキ</t>
    </rPh>
    <rPh sb="3" eb="5">
      <t>ミンカン</t>
    </rPh>
    <rPh sb="5" eb="7">
      <t>イタク</t>
    </rPh>
    <rPh sb="15" eb="17">
      <t>タイカ</t>
    </rPh>
    <phoneticPr fontId="4"/>
  </si>
  <si>
    <r>
      <rPr>
        <sz val="10.5"/>
        <color theme="1"/>
        <rFont val="ＭＳ Ｐ明朝"/>
        <family val="1"/>
        <charset val="128"/>
      </rPr>
      <t>【別添様式</t>
    </r>
    <r>
      <rPr>
        <sz val="10.5"/>
        <color theme="1"/>
        <rFont val="Times New Roman"/>
        <family val="1"/>
      </rPr>
      <t>3</t>
    </r>
    <r>
      <rPr>
        <sz val="10.5"/>
        <color theme="1"/>
        <rFont val="ＭＳ Ｐ明朝"/>
        <family val="1"/>
        <charset val="128"/>
      </rPr>
      <t>】　改築提案書</t>
    </r>
    <rPh sb="8" eb="10">
      <t>カイチク</t>
    </rPh>
    <rPh sb="10" eb="12">
      <t>テイアン</t>
    </rPh>
    <rPh sb="12" eb="13">
      <t>ショ</t>
    </rPh>
    <phoneticPr fontId="4"/>
  </si>
  <si>
    <r>
      <rPr>
        <sz val="10.5"/>
        <color theme="1"/>
        <rFont val="ＭＳ 明朝"/>
        <family val="1"/>
        <charset val="128"/>
      </rPr>
      <t>改築提案書</t>
    </r>
    <rPh sb="0" eb="5">
      <t>カイチクテイアンショ</t>
    </rPh>
    <phoneticPr fontId="4"/>
  </si>
  <si>
    <r>
      <rPr>
        <sz val="10.5"/>
        <color theme="1"/>
        <rFont val="ＭＳ Ｐゴシック"/>
        <family val="3"/>
        <charset val="128"/>
      </rPr>
      <t>単位：千円</t>
    </r>
    <rPh sb="0" eb="2">
      <t>タンイ</t>
    </rPh>
    <rPh sb="3" eb="5">
      <t>センエン</t>
    </rPh>
    <phoneticPr fontId="4"/>
  </si>
  <si>
    <r>
      <rPr>
        <sz val="10.5"/>
        <color theme="1"/>
        <rFont val="ＭＳ Ｐゴシック"/>
        <family val="3"/>
        <charset val="128"/>
      </rPr>
      <t>単位：千円</t>
    </r>
  </si>
  <si>
    <r>
      <rPr>
        <sz val="10.5"/>
        <color theme="1"/>
        <rFont val="ＭＳ Ｐゴシック"/>
        <family val="3"/>
        <charset val="128"/>
      </rPr>
      <t>補足事項</t>
    </r>
    <rPh sb="0" eb="2">
      <t>ホソク</t>
    </rPh>
    <rPh sb="2" eb="4">
      <t>ジコウ</t>
    </rPh>
    <phoneticPr fontId="4"/>
  </si>
  <si>
    <r>
      <rPr>
        <sz val="10.5"/>
        <color theme="1"/>
        <rFont val="ＭＳ Ｐゴシック"/>
        <family val="3"/>
        <charset val="128"/>
      </rPr>
      <t>ユニット名</t>
    </r>
    <rPh sb="4" eb="5">
      <t>メイ</t>
    </rPh>
    <phoneticPr fontId="4"/>
  </si>
  <si>
    <r>
      <rPr>
        <sz val="10.5"/>
        <color theme="1"/>
        <rFont val="ＭＳ Ｐゴシック"/>
        <family val="3"/>
        <charset val="128"/>
      </rPr>
      <t>数量</t>
    </r>
    <rPh sb="0" eb="2">
      <t>スウリョウ</t>
    </rPh>
    <phoneticPr fontId="4"/>
  </si>
  <si>
    <r>
      <rPr>
        <sz val="10.5"/>
        <color theme="1"/>
        <rFont val="ＭＳ Ｐゴシック"/>
        <family val="3"/>
        <charset val="128"/>
      </rPr>
      <t>耐用年数</t>
    </r>
    <rPh sb="0" eb="2">
      <t>タイヨウ</t>
    </rPh>
    <rPh sb="2" eb="4">
      <t>ネンスウ</t>
    </rPh>
    <phoneticPr fontId="4"/>
  </si>
  <si>
    <r>
      <rPr>
        <sz val="10.5"/>
        <color theme="1"/>
        <rFont val="ＭＳ Ｐゴシック"/>
        <family val="3"/>
        <charset val="128"/>
      </rPr>
      <t>補助率</t>
    </r>
    <rPh sb="0" eb="3">
      <t>ホジョリツ</t>
    </rPh>
    <phoneticPr fontId="4"/>
  </si>
  <si>
    <r>
      <rPr>
        <sz val="10.5"/>
        <color theme="1"/>
        <rFont val="ＭＳ Ｐゴシック"/>
        <family val="3"/>
        <charset val="128"/>
      </rPr>
      <t>更新費用</t>
    </r>
    <rPh sb="0" eb="2">
      <t>コウシン</t>
    </rPh>
    <rPh sb="2" eb="4">
      <t>ヒヨウ</t>
    </rPh>
    <phoneticPr fontId="4"/>
  </si>
  <si>
    <r>
      <rPr>
        <sz val="10.5"/>
        <color theme="1"/>
        <rFont val="ＭＳ Ｐゴシック"/>
        <family val="3"/>
        <charset val="128"/>
      </rPr>
      <t>機械設備</t>
    </r>
    <rPh sb="0" eb="2">
      <t>キカイ</t>
    </rPh>
    <rPh sb="2" eb="4">
      <t>セツビ</t>
    </rPh>
    <phoneticPr fontId="4"/>
  </si>
  <si>
    <r>
      <rPr>
        <sz val="10.5"/>
        <color theme="1"/>
        <rFont val="ＭＳ Ｐゴシック"/>
        <family val="3"/>
        <charset val="128"/>
      </rPr>
      <t>電気設備</t>
    </r>
    <rPh sb="0" eb="2">
      <t>デンキ</t>
    </rPh>
    <rPh sb="2" eb="4">
      <t>セツビ</t>
    </rPh>
    <phoneticPr fontId="4"/>
  </si>
  <si>
    <r>
      <rPr>
        <sz val="10.5"/>
        <color theme="1"/>
        <rFont val="ＭＳ Ｐゴシック"/>
        <family val="3"/>
        <charset val="128"/>
      </rPr>
      <t>土木構造物</t>
    </r>
  </si>
  <si>
    <r>
      <rPr>
        <sz val="10.5"/>
        <color theme="1"/>
        <rFont val="ＭＳ Ｐゴシック"/>
        <family val="3"/>
        <charset val="128"/>
      </rPr>
      <t>建築物（建設附帯設備を含まない）</t>
    </r>
  </si>
  <si>
    <r>
      <rPr>
        <sz val="10.5"/>
        <color theme="1"/>
        <rFont val="ＭＳ Ｐゴシック"/>
        <family val="3"/>
        <charset val="128"/>
      </rPr>
      <t>建築附帯設備</t>
    </r>
  </si>
  <si>
    <r>
      <rPr>
        <sz val="10.5"/>
        <color theme="1"/>
        <rFont val="ＭＳ Ｐゴシック"/>
        <family val="3"/>
        <charset val="128"/>
      </rPr>
      <t>上限額（税込）</t>
    </r>
    <rPh sb="0" eb="2">
      <t>ジョウゲン</t>
    </rPh>
    <rPh sb="2" eb="3">
      <t>ガク</t>
    </rPh>
    <rPh sb="4" eb="6">
      <t>ゼイコ</t>
    </rPh>
    <phoneticPr fontId="4"/>
  </si>
  <si>
    <r>
      <rPr>
        <sz val="10.5"/>
        <color theme="1"/>
        <rFont val="ＭＳ Ｐゴシック"/>
        <family val="3"/>
        <charset val="128"/>
      </rPr>
      <t>上限額（税抜）</t>
    </r>
    <rPh sb="0" eb="2">
      <t>ジョウゲン</t>
    </rPh>
    <rPh sb="2" eb="3">
      <t>ガク</t>
    </rPh>
    <rPh sb="4" eb="5">
      <t>ゼイ</t>
    </rPh>
    <rPh sb="5" eb="6">
      <t>ヌ</t>
    </rPh>
    <phoneticPr fontId="4"/>
  </si>
  <si>
    <t>項目</t>
  </si>
  <si>
    <t>契約金額</t>
  </si>
  <si>
    <t>発注者</t>
  </si>
  <si>
    <t>受注者</t>
  </si>
  <si>
    <t>【維持管理】</t>
    <rPh sb="1" eb="3">
      <t>イジ</t>
    </rPh>
    <rPh sb="3" eb="5">
      <t>カンリ</t>
    </rPh>
    <phoneticPr fontId="4"/>
  </si>
  <si>
    <t>契約期間</t>
  </si>
  <si>
    <t>処理方式</t>
  </si>
  <si>
    <t>処理能力</t>
  </si>
  <si>
    <r>
      <t>m</t>
    </r>
    <r>
      <rPr>
        <vertAlign val="superscript"/>
        <sz val="10.5"/>
        <color theme="1"/>
        <rFont val="ＭＳ 明朝"/>
        <family val="1"/>
        <charset val="128"/>
      </rPr>
      <t>3</t>
    </r>
    <r>
      <rPr>
        <sz val="10.5"/>
        <color theme="1"/>
        <rFont val="ＭＳ 明朝"/>
        <family val="1"/>
        <charset val="128"/>
      </rPr>
      <t>/日</t>
    </r>
  </si>
  <si>
    <t>処理実績</t>
  </si>
  <si>
    <t>日最大</t>
  </si>
  <si>
    <t>日平均</t>
  </si>
  <si>
    <t>【別添様式5】実績を示す書類</t>
    <rPh sb="1" eb="3">
      <t>ベッテン</t>
    </rPh>
    <rPh sb="3" eb="5">
      <t>ヨウシキ</t>
    </rPh>
    <rPh sb="7" eb="9">
      <t>ジッセキ</t>
    </rPh>
    <rPh sb="10" eb="11">
      <t>シメ</t>
    </rPh>
    <rPh sb="12" eb="14">
      <t>ショルイ</t>
    </rPh>
    <phoneticPr fontId="4"/>
  </si>
  <si>
    <r>
      <rPr>
        <sz val="10.5"/>
        <color theme="1"/>
        <rFont val="ＭＳ Ｐ明朝"/>
        <family val="1"/>
        <charset val="128"/>
      </rPr>
      <t>様式</t>
    </r>
    <r>
      <rPr>
        <sz val="10.5"/>
        <color theme="1"/>
        <rFont val="Times New Roman"/>
        <family val="1"/>
      </rPr>
      <t>8</t>
    </r>
    <r>
      <rPr>
        <sz val="10.5"/>
        <color theme="1"/>
        <rFont val="ＭＳ Ｐ明朝"/>
        <family val="1"/>
        <charset val="128"/>
      </rPr>
      <t>に基づき記載すること。なお、様式</t>
    </r>
    <r>
      <rPr>
        <sz val="10.5"/>
        <color theme="1"/>
        <rFont val="Times New Roman"/>
        <family val="1"/>
      </rPr>
      <t>8</t>
    </r>
    <r>
      <rPr>
        <sz val="10.5"/>
        <color theme="1"/>
        <rFont val="ＭＳ Ｐ明朝"/>
        <family val="1"/>
        <charset val="128"/>
      </rPr>
      <t>から内容を変更する場合は、変更箇所を明示し、様式</t>
    </r>
    <r>
      <rPr>
        <sz val="10.5"/>
        <color theme="1"/>
        <rFont val="Times New Roman"/>
        <family val="1"/>
      </rPr>
      <t>8</t>
    </r>
    <r>
      <rPr>
        <sz val="10.5"/>
        <color theme="1"/>
        <rFont val="ＭＳ Ｐ明朝"/>
        <family val="1"/>
        <charset val="128"/>
      </rPr>
      <t>の※に示す各種内容、必要書類を添付すること</t>
    </r>
    <rPh sb="0" eb="2">
      <t>ヨウシキ</t>
    </rPh>
    <rPh sb="4" eb="5">
      <t>モト</t>
    </rPh>
    <rPh sb="7" eb="9">
      <t>キサイ</t>
    </rPh>
    <rPh sb="17" eb="19">
      <t>ヨウシキ</t>
    </rPh>
    <rPh sb="22" eb="24">
      <t>ナイヨウ</t>
    </rPh>
    <rPh sb="25" eb="27">
      <t>ヘンコウ</t>
    </rPh>
    <rPh sb="29" eb="31">
      <t>バアイ</t>
    </rPh>
    <rPh sb="33" eb="35">
      <t>ヘンコウ</t>
    </rPh>
    <rPh sb="35" eb="37">
      <t>カショ</t>
    </rPh>
    <rPh sb="38" eb="40">
      <t>メイジ</t>
    </rPh>
    <rPh sb="42" eb="44">
      <t>ヨウシキ</t>
    </rPh>
    <rPh sb="48" eb="49">
      <t>シメ</t>
    </rPh>
    <rPh sb="50" eb="52">
      <t>カクシュ</t>
    </rPh>
    <rPh sb="52" eb="54">
      <t>ナイヨウ</t>
    </rPh>
    <rPh sb="55" eb="57">
      <t>ヒツヨウ</t>
    </rPh>
    <rPh sb="57" eb="59">
      <t>ショルイ</t>
    </rPh>
    <rPh sb="60" eb="62">
      <t>テンプ</t>
    </rPh>
    <phoneticPr fontId="4"/>
  </si>
  <si>
    <t>処理場</t>
    <rPh sb="0" eb="3">
      <t>ショリジョウ</t>
    </rPh>
    <phoneticPr fontId="4"/>
  </si>
  <si>
    <t>ポンプ場</t>
    <rPh sb="3" eb="4">
      <t>ジョウ</t>
    </rPh>
    <phoneticPr fontId="4"/>
  </si>
  <si>
    <r>
      <t>m</t>
    </r>
    <r>
      <rPr>
        <vertAlign val="superscript"/>
        <sz val="10.5"/>
        <color theme="1"/>
        <rFont val="ＭＳ 明朝"/>
        <family val="1"/>
        <charset val="128"/>
      </rPr>
      <t>3</t>
    </r>
    <r>
      <rPr>
        <sz val="10.5"/>
        <color theme="1"/>
        <rFont val="ＭＳ 明朝"/>
        <family val="1"/>
        <charset val="128"/>
      </rPr>
      <t>/時間</t>
    </r>
    <rPh sb="3" eb="5">
      <t>ジカン</t>
    </rPh>
    <phoneticPr fontId="4"/>
  </si>
  <si>
    <t>施設名称</t>
    <rPh sb="0" eb="2">
      <t>シセツ</t>
    </rPh>
    <rPh sb="2" eb="4">
      <t>メイショウ</t>
    </rPh>
    <phoneticPr fontId="4"/>
  </si>
  <si>
    <t>【別添様式1-1a】収支計画　計画財務諸表（貸借対照表，損益計算書，キャッシュ・フロー計算書）_真締川ポンプ場廃止ケース</t>
    <rPh sb="1" eb="3">
      <t>ベッテン</t>
    </rPh>
    <rPh sb="3" eb="5">
      <t>ヨウシキ</t>
    </rPh>
    <rPh sb="48" eb="51">
      <t>マジメガワ</t>
    </rPh>
    <rPh sb="54" eb="55">
      <t>ジョウ</t>
    </rPh>
    <rPh sb="55" eb="57">
      <t>ハイシ</t>
    </rPh>
    <phoneticPr fontId="2"/>
  </si>
  <si>
    <t>【別添様式1-1b】収支計画　計画財務諸表（貸借対照表，損益計算書，キャッシュ・フロー計算書）_真締川ポンプ場存続ケース</t>
    <rPh sb="1" eb="3">
      <t>ベッテン</t>
    </rPh>
    <rPh sb="3" eb="5">
      <t>ヨウシキ</t>
    </rPh>
    <rPh sb="55" eb="57">
      <t>ソンゾク</t>
    </rPh>
    <phoneticPr fontId="2"/>
  </si>
  <si>
    <t>任意事業収入</t>
    <rPh sb="0" eb="2">
      <t>ニンイ</t>
    </rPh>
    <rPh sb="2" eb="4">
      <t>ジギョウ</t>
    </rPh>
    <rPh sb="4" eb="6">
      <t>シュウニュウ</t>
    </rPh>
    <phoneticPr fontId="4"/>
  </si>
  <si>
    <t>減算：任意事業に関する費用の支出</t>
    <rPh sb="0" eb="2">
      <t>ゲンサン</t>
    </rPh>
    <rPh sb="3" eb="5">
      <t>ニンイ</t>
    </rPh>
    <rPh sb="5" eb="7">
      <t>ジギョウ</t>
    </rPh>
    <rPh sb="8" eb="9">
      <t>カン</t>
    </rPh>
    <phoneticPr fontId="2"/>
  </si>
  <si>
    <t>※費用項目に公租公課及び事業報酬は含まない。</t>
    <rPh sb="1" eb="3">
      <t>ヒヨウ</t>
    </rPh>
    <rPh sb="3" eb="5">
      <t>コウモク</t>
    </rPh>
    <rPh sb="6" eb="8">
      <t>コウソ</t>
    </rPh>
    <rPh sb="8" eb="10">
      <t>コウカ</t>
    </rPh>
    <rPh sb="10" eb="11">
      <t>オヨ</t>
    </rPh>
    <rPh sb="12" eb="14">
      <t>ジギョウ</t>
    </rPh>
    <rPh sb="14" eb="16">
      <t>ホウシュウ</t>
    </rPh>
    <rPh sb="17" eb="18">
      <t>フク</t>
    </rPh>
    <phoneticPr fontId="4"/>
  </si>
  <si>
    <t>要求水準項目チェックシート</t>
    <rPh sb="0" eb="2">
      <t>ヨウキュウ</t>
    </rPh>
    <rPh sb="2" eb="4">
      <t>スイジュン</t>
    </rPh>
    <rPh sb="4" eb="6">
      <t>コウモク</t>
    </rPh>
    <phoneticPr fontId="4"/>
  </si>
  <si>
    <t>・要求水準書に記載の事項について、応募者の提案において遵守される場合、確認欄に「○」を記載してください。</t>
  </si>
  <si>
    <t>・提案書類等における確認箇所（様式名及び様式番号、頁番号等）を明記すること。提案書類等で事前に記載・特定できない事項は「事業実施時に対応」等と記載してください。</t>
    <rPh sb="69" eb="70">
      <t>トウ</t>
    </rPh>
    <phoneticPr fontId="4"/>
  </si>
  <si>
    <t>見出し符号</t>
    <rPh sb="0" eb="2">
      <t>ミダ</t>
    </rPh>
    <rPh sb="3" eb="5">
      <t>フゴウ</t>
    </rPh>
    <phoneticPr fontId="4"/>
  </si>
  <si>
    <t>確認事項</t>
    <rPh sb="0" eb="2">
      <t>カクニン</t>
    </rPh>
    <rPh sb="2" eb="4">
      <t>ジコウ</t>
    </rPh>
    <phoneticPr fontId="18"/>
  </si>
  <si>
    <t>確認箇所</t>
    <rPh sb="0" eb="2">
      <t>カクニン</t>
    </rPh>
    <rPh sb="2" eb="4">
      <t>カショ</t>
    </rPh>
    <phoneticPr fontId="18"/>
  </si>
  <si>
    <t>確認</t>
    <rPh sb="0" eb="2">
      <t>カクニン</t>
    </rPh>
    <phoneticPr fontId="18"/>
  </si>
  <si>
    <t>頁</t>
    <rPh sb="0" eb="1">
      <t>ページ</t>
    </rPh>
    <phoneticPr fontId="18"/>
  </si>
  <si>
    <t>章</t>
    <rPh sb="0" eb="1">
      <t>ショウ</t>
    </rPh>
    <phoneticPr fontId="18"/>
  </si>
  <si>
    <t>節</t>
    <rPh sb="0" eb="1">
      <t>セツ</t>
    </rPh>
    <phoneticPr fontId="18"/>
  </si>
  <si>
    <t>項</t>
    <rPh sb="0" eb="1">
      <t>コウ</t>
    </rPh>
    <phoneticPr fontId="18"/>
  </si>
  <si>
    <t>目</t>
    <rPh sb="0" eb="1">
      <t>モク</t>
    </rPh>
    <phoneticPr fontId="18"/>
  </si>
  <si>
    <t>第1</t>
    <rPh sb="0" eb="1">
      <t>ダイ</t>
    </rPh>
    <phoneticPr fontId="4"/>
  </si>
  <si>
    <t>本書の位置づけ</t>
    <rPh sb="0" eb="2">
      <t>ホンショ</t>
    </rPh>
    <rPh sb="3" eb="5">
      <t>イチ</t>
    </rPh>
    <phoneticPr fontId="4"/>
  </si>
  <si>
    <t xml:space="preserve">本要求水準書は、宇部市（以下「市」という。）が「宇部市公共下水道西部処理区運営事業」（以下「本事業」という。）の実施にあたって、「民間資金等の活用による公共施設等の整備等の促進に関する法律」（平成 11 年法律第 117 号。以下「ＰＦＩ法」という。）に基づき本事業を実施する者として選定された者（以下「事業者」という。）に要求する業務の水準を示すものである。 
個々の設備等に関する要求は、事業者の自由な提案・創意工夫を十分に活かすため、仕様的表現を極力避けており、事業者は本施設等の目的及び各要求の意図を十分汲み取り、優れた提案書類を作成していただきたい。
その他、本事業のうち業務委託による部分については、包括的民間委託事業要求水準書（第９）に基づいて事業者に業務の実施を求める。
</t>
  </si>
  <si>
    <t>事業の背景・目的</t>
  </si>
  <si>
    <t xml:space="preserve">宇部市の下水道の歴史は、明治の終わりごろの簡易下水道工事着手まで遡り、第二次世界大戦後は戦災復興事業と併せて、昭和23年（1948年）に市街地の中心部を流れる真締川を境として東西の処理区に分割し、処理場2箇所を含む479ヘクタール（合流式下水道）の事業認可を受けたのが公共下水道事業の始まりである。この2処理区のうち、西部処理区は昭和36年5月に、東部処理区は昭和37年9月に供用開始した。
その後、分流式による事業に着手し、現在宇部市の公共下水道は、東部、西部、阿知須、楠の4処理区からなり、令和6年3月31日現在、事業計画面積4,178ヘクタールの区域内において整備を進め、3,513ヘクタールの整備を終えている。
宇部市全体の汚水人口普及率は、令和6年3月31日現在で79.4％となり、雨水については、整備率24.9%となっている。
下水道事業は、生活基盤を支える重要なインフラの1つであり、持続することが社会的な要請であるが、社会環境の変化、宇部・阿知須公共下水道組合の解散による事業の引継など宇部市の下水道を取り巻く環境は大きく変化しており、厳しい経営環境に直面している。
宇部市下水道事業の課題として、人口減少下の中で有収水量及び下水道使用料が減少することが見込まれる中、施設の老朽化や躯体の耐震化といった課題を有しており、更新に伴う費用の増加が予測されている。
</t>
  </si>
  <si>
    <t xml:space="preserve">加えてこれまで下水道施設（浄化センター、ポンプ場及び管路）の維持管理業務については、市職員による直営方式で行っていたが、維持管理業務担当職員の減少に伴い、直営で維持管理する施設は縮小せざるを得なく、管路、ポンプ場（芝中ポンプ場及び八王子ポンプ場を除く）及び西部処理区、楠処理区における浄化センターの包括的民間委託を実施し、阿知須浄処理区においては、山口市が所管する阿知須浄化センターに汚水を送水し、事務処理委託している。
このような経営環境においても将来にわたって持続可能な下水道経営を確立することが急務となっている。
これらの実情を踏まえ、本事業は、西部浄化センターについて公共施設等運営権（PFI法第2 条第7項に規定する公共施設等運営権をいう。以下「運営権」という。）を設定し、その他、西部処理区における運営権設定対象施設以外の施設については、包括的民間委託等により、民間事業者が本事業の遂行を目的として設立する特別目的会社である事業者が一体的に管理運営するものである。事業を長期間にわたり、一体的に管理運営することで、事業者の技術・経営ノウハウや創意工夫を活かした事業運営により、公共用水域の水質保全、脱炭素、経費削減、更新費用の抑制等、将来にわたって持続可能な下水道経営の確立を期待するものである。
また、市の特徴として東部処理区の処理場・ポンプ場の維持管理は、「直営方式」 で継続する方針である。東部浄化センター等を直営体制で維持することにより、モニタリング技術の確保、技術継承、災害等緊急時のバックアップ機能などの効果が期待できると考えている。
</t>
  </si>
  <si>
    <t xml:space="preserve">さらに、事業開始後は、西部処理区の事業者と東部の直営職員が定期的に会合を持ち、相互の取組を情報共有することで、技術力向上を努めるとともに、官民連携による課題解決「共創」の推進を目指し、「宇部市モデル」の構築を進めるものとする。
</t>
  </si>
  <si>
    <t>基本運営方針</t>
  </si>
  <si>
    <t xml:space="preserve">本事業をより適切に実施するため、市が公共施設等運営権（PFI法第2条第7項に規定する公共施設等運営権をいう。以下「運営権」という。）の設定を受けた事業者（PFI法第9条第4項に規定する公共施設等事業者をいう。以下「事業者」という。）に遵守を求める事業運営上最も重要と考える基本運営方針を以下に示す。
ア　公共用水域の水質保全と地域住民の健全な生活環境の維持に努めること。
イ　人口減少等に伴う下水道使用料の減少や施設の老朽化に伴う改築需要、一般会計繰入金の 削減など、経営状況の変化を踏まえた経営の健全化、効率化に努め、持続可能な下水道事業運営を行うこと。
ウ　施設の定期的な点検・診断により、安全性の確保や長寿命化を図るとともに、効率的かつ 効果的な改築更新を行うこと。
エ　脱炭素社会の実現に向けて、省エネ・創エネに取り組み、温室効果ガス排出量の低減を図 ること。また、発生汚泥等の下水道資源の有効利用に取り組むこと。
オ　市職員の技術継承と事業者のノウハウや創意工夫、また、デジタル・トランスフォーメーション等の最先端技術を共有する「宇部市モデル」を構築し、共創による運転管理に努めること。
カ　安全で安心な社会インフラを維持するために、定期的な防災訓練やパトロール等を実施し災害時に備え、災害や事故が発生した場合に迅速かつ的確に対応できる体制づくりに努めること。
キ　地元企業との連携を図り、地域資源の活用や人材の雇用、地域住民等との協働による地域 貢献等、地域経済の成長や地域社会の持続的発展に貢献すること。
</t>
  </si>
  <si>
    <t>本事業の対象施設</t>
  </si>
  <si>
    <t xml:space="preserve">本事業の対象となる施設は、以下のとおりである。
ア　西部浄化センター
イ　小串ポンプ場
ウ　浜田ポンプ場
エ　真締川ポンプ場 
オ　厚南ポンプ場
カ　マンホールポンプ施設等（桃山マンホールポンプ場、北小羽山マンホールポンプ場、厚南3-4マンホールポンプ場、中川揚砂ポンプ場、中川除塵機）
上記アを「運営権設定対象施設」とする。
なお、西部浄化センター内に施設・設備を新設した場合は、工事ごとに完工したものから、上記アに含まれるものとする。
また、本市玉川ポンプ場について、令和26年3月31日まで包括的民間委託が実施されており、その終了の約1年前から事業範囲に含めるかについて、市と事業者が協議の場を持ち、双方が合意した場合、包括的民間委託の事業範囲に含めるものとする。
</t>
  </si>
  <si>
    <t>事業方式</t>
  </si>
  <si>
    <t xml:space="preserve">本事業のうち、運営権設定対象施設については、PFI法第16条の規定に基づき実施する公共施設等運営事業とする。その他、運営権設定対象施設以外の施設については、本事業の遂行を目的として事業者によって設立される特別目的会社が包括的民間委託により、一体的に管理運営するものとする。
</t>
  </si>
  <si>
    <t>第2</t>
    <rPh sb="0" eb="1">
      <t>ダイ</t>
    </rPh>
    <phoneticPr fontId="4"/>
  </si>
  <si>
    <t>事業の名称</t>
  </si>
  <si>
    <t>宇部市公共下水道西部処理区運営事業</t>
  </si>
  <si>
    <t>本事業の対象施設</t>
  </si>
  <si>
    <t>本事業の対象となる施設は、西部浄化センターである。
本事業所在地
運営権設定対象施設	
西部浄化センター
所在地	
宇部市大字藤曲字沖土手下 2449-1</t>
  </si>
  <si>
    <t>(3)</t>
  </si>
  <si>
    <t>対象施設の概要</t>
  </si>
  <si>
    <t xml:space="preserve">①　西部浄化センター
　　　・供用開始：昭和36年5月
　　　・処理方式：水処理　標準活性汚泥法・ステップ流入式多段硝化脱窒法
		　汚泥処理　濃縮－消化－脱水－場外搬出
　　・能　　力：水処理施設　　
晴天時：合流　8,140m3/日（8,600m3/日）　分流19,320m3/日（23,900m3/日）
雨天時：合流　27,000m3/日（27,000m3/日）　分流19,320m3/日（23,900m3/日）
（　）は事業計画値
</t>
  </si>
  <si>
    <t xml:space="preserve">本事業は、PFI法第 16 条の規定に基づき、運営権設定対象施設に係る運営権を設定し、運営権設定対象施設に係る運営等を行う公共施設等運営事業とする。
</t>
  </si>
  <si>
    <t>事業の範囲</t>
  </si>
  <si>
    <t xml:space="preserve">本事業の範囲は以下のとおりとする。各業務の内容及び要求水準の詳細については、第３～第８に示す。
</t>
  </si>
  <si>
    <t>ア</t>
  </si>
  <si>
    <t>義務事業</t>
  </si>
  <si>
    <t>①</t>
  </si>
  <si>
    <t>経営に関する業務</t>
  </si>
  <si>
    <t xml:space="preserve">・事業計画書の作成
・実施体制の確保
・財務管理
・内部統制
・危機管理
・情報公開
・利用料金の収受
・モニタリング
・技術管理
・環境対策
・地域貢献	
・その他必要な事項
</t>
  </si>
  <si>
    <t>②</t>
  </si>
  <si>
    <t>維持管理に関する業務</t>
  </si>
  <si>
    <t xml:space="preserve">1）運転管理業務
・監視、運転操作及び制御
・水量・水質等の監視及び制御
・水質検査及び水質管理
・エネルギー管理及びユーティリティ管理
・廃棄物の適正処理
・その他必要な事項
2）保全管理業務
・保守点検
・調査
・修繕
・その他必要な事項
</t>
  </si>
  <si>
    <t>③</t>
  </si>
  <si>
    <t>改築に関する業務</t>
  </si>
  <si>
    <t xml:space="preserve">・改築
・交付金の申請への協力
・会計検査への協力
・その他必要な事項
</t>
  </si>
  <si>
    <t>④</t>
  </si>
  <si>
    <t>その他の業務</t>
  </si>
  <si>
    <t xml:space="preserve">・市の計画業務策定に対する協力
・その他必要な事項
</t>
  </si>
  <si>
    <t>イ</t>
  </si>
  <si>
    <t>附帯事業</t>
  </si>
  <si>
    <t xml:space="preserve">附帯事業とは、既存の処理工程に捉われない新たな処理工程を導入し、義務事業と一体的に行うことにより費用縮減、収益発生、環境負荷低減等の効用が発揮される事業のことをいう。
市が優先交渉権者を選定するに当たって、応募者は、附帯事業を提案することができるが、提案は必須ではなく既存の処理工程を継続しても構わない。
</t>
  </si>
  <si>
    <t>ウ</t>
  </si>
  <si>
    <t>任意事業</t>
  </si>
  <si>
    <t xml:space="preserve">任意事業とは、本事業用地及び施設において、事業に係る全ての費用を事業者自らの負担で行う独立採算の事業のことをいう。
市が優先交渉権者を選定するに当たって、応募者は任意事業を提案することができ、事業期間中においても、事業者は任意事業を提案することができる。ただし、任意事業の提案は必須ではなく、事業期間中に提案し、新たに実施する場合においては事前に市の承諾を必要とする。
事業者は、関係法令を遵守し、運営権設定対象施設の機能を阻害せず、公序良俗に反しない範囲において任意事業を行うことができる。事業内容は提案によるが、本事業用地及び施設を活用する場合は、有償貸付による事業であることに留意し、本事業の安定経営に影響を与えないようリスク回避措置を十分に講ずるとともに、発生する費用や必要な諸手続き、本事業に影響を与えた場合の損害等はすべて事業者の責によるものとする。
なお、任意事業の実施にあたり、本事業用地及び施設を活用する場合で、補助金等に係る予算の執行の適正化に関する法律（昭和30年法律第179号。以下「補助金適化法」という。）第22条に基づく財産の処分が必要な場合は、市が必要な手続きを行い、補助金の返還が必要な場合には、事業者が相当額を負担するものとする。
</t>
  </si>
  <si>
    <t>関係法令等の遵守</t>
  </si>
  <si>
    <t xml:space="preserve">本事業の実施にあたっては、別紙２に示す関係法令等を遵守すること。関係法令等は最新版を使用すること。
</t>
  </si>
  <si>
    <t>ＫＰＩの設定</t>
  </si>
  <si>
    <r>
      <t xml:space="preserve">事業者は、本事業における基本運営方針を踏まえ、事業期間を通じて次に掲げる事項を満たし、健全な事業運営を維持すること。また、各項目の達成状況を四半期毎に公表を行うこと。
</t>
    </r>
    <r>
      <rPr>
        <sz val="10.5"/>
        <color theme="1"/>
        <rFont val="Wingdings"/>
        <family val="1"/>
        <charset val="2"/>
      </rPr>
      <t></t>
    </r>
    <r>
      <rPr>
        <sz val="10.5"/>
        <color theme="1"/>
        <rFont val="ＭＳ 明朝"/>
        <family val="1"/>
        <charset val="128"/>
      </rPr>
      <t xml:space="preserve">	財務状況の健全性を把握するにあたり、本事業の実情に応じた財務指標を選択し、ＫＰＩとして管理の適正化を図ること。
</t>
    </r>
    <r>
      <rPr>
        <sz val="10.5"/>
        <color theme="1"/>
        <rFont val="Wingdings"/>
        <family val="1"/>
        <charset val="2"/>
      </rPr>
      <t></t>
    </r>
    <r>
      <rPr>
        <sz val="10.5"/>
        <color theme="1"/>
        <rFont val="ＭＳ 明朝"/>
        <family val="1"/>
        <charset val="128"/>
      </rPr>
      <t xml:space="preserve">	エネルギー利用状況の健全性を把握するにあたり、単位水量当たりの消費電力量について、本事業の実情に応じた指標を定め、ＫＰＩとして管理の適正化を図ること。
</t>
    </r>
  </si>
  <si>
    <t>第3</t>
    <rPh sb="0" eb="1">
      <t>ダイ</t>
    </rPh>
    <phoneticPr fontId="4"/>
  </si>
  <si>
    <t>事業計画書の作成</t>
  </si>
  <si>
    <t xml:space="preserve">事業者は、事業を安定的に持続させるため、以下に示す計画書を作成するとともに、市と協議の上決定し、市に提出すること。
また、各事業計画書の内容に変更が生じた場合、事業者は市と協議の上、変更内容を決定し、変更後の各事業計画書を市に提出すること。
表 3 市に提出する事業計画書
計画書の名称	内容
全体事業計画書	本事業期間（30年間）の経営、改築及び維持管理等に対する計画
中期事業計画書	5年間の経営、改築及び維持管理等に対する計画
年間事業計画書	単年度の経営、改築及び維持管理等に対する計画
</t>
  </si>
  <si>
    <t>全体事業計画書に関する事項</t>
  </si>
  <si>
    <t xml:space="preserve">事業者は、提案書を踏まえ、運営体制（株主構成、各株主の主な役割、組織体制、内部統制、危機管理、法令遵守）、収支計画、維持管理、改築の実施方針及び地域貢献等を含む1つの計画とすること。
事業者は、実施契約締結後本事業開始予定日の90日前までに市と全体計画書に関する協議を開始し、当該協議結果を踏まえ、当該事業開始前年度の2月末日までに全体計画書を市に提出すること。
</t>
  </si>
  <si>
    <t>中期事業計画書に関する事項</t>
  </si>
  <si>
    <t xml:space="preserve">事業者は、全体事業計画書を踏まえ、以下の内容を含む5年間の計画を作成すること。
経営	5年間の運営体制及び収支計画
改築	「第５_改築に関する要求水準」の改築計画書及び工事計画書の概要
維持管理	「第４_維持管理に関する要求水準」の運転管理計画書及び保全計画書の概要
事業者は、本事業開始予定日を含む事業年度については、実施契約締結後、本事業開始予定日の90日前までに市と中期事業計画書に関する協議を開始し、当該協議結果を踏まえ、同30日前までに中期事業計画書を市に提出すること。また、それ以降の5年間については、当該事業開始年度の前事業年度末の90日前までに市と中期事業計画書に関する協議を開始し、当該協議結果を踏まえ、当該事業開始前年度の2月末日までに中期事業計画書を市に提出すること。
</t>
  </si>
  <si>
    <t>年間事業計画書に関する事項</t>
  </si>
  <si>
    <t xml:space="preserve">事業者は、中期事業計画書を踏まえ、以下の内容を含む1年間の計画を作成すること。
　経営		当該事業年度の運営体制及び有資格者の配置状況、予定される委託等、収支計画、環境対策及び地域貢献に関する計画
改築	「第５_改築に関する要求水準」の工事計画書のうち、当該年度発注予定工事
　維持管理	「第４_維持管理に関する要求水準」の年間維持管理計画書の概要
事業者は、本事業開始予定日を含む事業年度については、実施契約締結後、本事業開始予定日の90日前までに市と年間事業計画書に関する協議を開始し、当該協議結果を踏まえ、同30日前までに年間事業計画書を市に提出すること。また、それ以降の各事業年度については、当該事業年度の前事業年度末の90日前までに市と年間事業計画書に関する協議を開始し、当該協議結果を踏まえ、当該事業開始前年度の2月末日までに年間事業計画書を市に提出すること。
</t>
  </si>
  <si>
    <t>実施体制の確保</t>
  </si>
  <si>
    <t>組織体制</t>
  </si>
  <si>
    <t xml:space="preserve">事業者は、事業期間を通じて次の事項を満たす実施体制を確保すること。
ア　第２（5）に示す業務を効率的に実施し、事業を安定的に持続することが可能となる体制を確保すること。
イ　各業務責任者の役割分担が明確となっているとともに、適切なリスクの分担が図られている体制を確保すること。
ウ　各業務の遂行に適した能力及び経験を有する者が当該業務を実施する体制を確保すること。
エ　業務全体の効率的かつ効果的な遂行を管理する体制及び方法が明確となっており、確実かつ機能的な実施体制を確保すること。
</t>
  </si>
  <si>
    <t>委託等</t>
  </si>
  <si>
    <t xml:space="preserve">事業者は、本事業等に係る業務について、実施契約書に示す手続きを経た上で、委託等を行うことができる。ただし、以下に掲げる業務については、委託等を禁ずる。
事業者は、本事業等に係る業務について委託等を行う場合、業務の実施に当たり関係法令を遵守し、受託者等と十分な調整を図るとともに、事業者が自らの責任において受託者等及び再委託先等を適切に管理すること。
①　経営に関する業務
　　　・事業計画書の作成
　　　・実施体制の確保
　　　・財務管理
　　　・内部統制
　　　・危機管理
　　　・セルフモニタリング
　　　・技術管理
②　維持管理に関する業務
　　　・企画・調整等に関する業務
③　改築に関する業務
　　　・企画・調整等に関する業務
④　その他の業務
　　　・企画・調整等に関する業務
</t>
  </si>
  <si>
    <t>財務管理</t>
  </si>
  <si>
    <t xml:space="preserve">事業者は、事業期間を通じて次の事項を満たし、健全な財務状況を維持すること。
ア　事業期間を通じ、事業を安定的に持続することが可能な資金調達方針が明確で適切に機能する体制を整えており、必要な一切の資金が確保されていること。
イ　収支の見通しが適切で、明確かつ確実なものとなっていること。
</t>
  </si>
  <si>
    <t>内部統制</t>
  </si>
  <si>
    <t xml:space="preserve">事業者は、業務を適正に執行するために次の事項を踏まえ、内部統制において必要な体制を確保すること。
ア　内部統制の対象は、業務活動の有効性・効率性、財務報告、法令遵守、資産の保全とする。
イ　上記を達成するための体制及び方法を定め、倫理行動基準、個人情報保護、情報セキュリティの確保、内部通報者及び外部通報者の保護、不正防止、財務書類の保全等に関する基本方針を明確にし、確実に機能すること。
</t>
  </si>
  <si>
    <t>危機管理</t>
  </si>
  <si>
    <t xml:space="preserve">事業者は、災害、事故等のリスクを想定して有効な対策を講じておくとともに、災害、事故等が発生した場合には、被害を最小限に抑制できるよう、次に示す事項を考慮し、適切な対応を行うこと。
</t>
  </si>
  <si>
    <t>業務継続計画書の作成</t>
  </si>
  <si>
    <t xml:space="preserve">ア　災害時の事前対応や動員計画を明らかにするため、宇部市公共下水道西部処理区運営事業業務継続計画書（以下、「西部処理区運営事業BCP」という。）を作成すること。
イ　作成及び改定にあたっては、大雨、地震、暴風、洪水、高潮等発生する事象を十分想定して作成すること。
ウ　市作成の宇部市業務継続計画及びその他上位計画の内容を把握するとともに、市と協議の上、市の対応と整合を図ること。
エ　西部処理区運営事業BCPについては、逐次改定を行うこと。
</t>
  </si>
  <si>
    <t>危機管理マニュアルの作成</t>
  </si>
  <si>
    <t xml:space="preserve">ア　災害、事故等の緊急時の対応を定めた危機管理マニュアルを作成し、逐次改定を行うこと。
イ　作成及び改定にあたっては、大雨、地震、暴風、洪水、高潮等発生する事象を十分想定して作成すること。
ウ　危機管理マニュアルには、災害、事故等発生時の対応手順、特に初動対応の手順、関係機関等との連絡、応急復旧等の行動手順等を明確に記載するとともに、市の対応と整合を図ること。
</t>
  </si>
  <si>
    <t>災害、事故等の緊急時の対応</t>
  </si>
  <si>
    <t xml:space="preserve">ア　災害、事故等発生時には、西部処理区運営事業BCP及び危機管理マニュアルに従い緊急時の対応を行うこと。
イ　災害、事故等発生後、事業者は、直ちにその内容を市に通知・連絡すること。
</t>
  </si>
  <si>
    <t>災害、事故等を想定した訓練の実施</t>
  </si>
  <si>
    <t xml:space="preserve">ア　災害、事故等が発生した際、上記事項が的確に実施されるよう訓練を行うこと。
</t>
  </si>
  <si>
    <t>情報公開</t>
  </si>
  <si>
    <t xml:space="preserve">事業者は、下水道事業が市民生活に直結する重要な社会インフラであることを踏まえ、適時、適正な情報を公平かつ継続的に公開し、経営の透明性の確保に努め、次に示す事項を満たすこと。
ア　開示する情報は、「全体事業計画書」、「中期事業計画書」、「年間事業計画書」、「財務諸表（貸借対照表、損益計算表、個別注記表、キャッシュ・フロー計算書、事業報告書、各付属明細書）」、「会計監査法人による監査報告書」、「各業務報告書」、第２（7）に示す財務指標及び単位水量当たりの消費電力量について公開すること。
イ　事業運営に関する情報の積極的な公開に努めること。
ウ　情報開示の方法は、インターネット等を用い、より広く、継続的で分かりやすい開示に努めること。
</t>
  </si>
  <si>
    <t>利用料金の収受</t>
  </si>
  <si>
    <t xml:space="preserve">本事業期間中、市は業務分担に応じた額を使用料等として収受し、事業者は、業務分担に応じた額をPFI法第2条第6項に規定する利用料金として収受するものとする。
当該料金は使用料等に対して一定の割合（「以下利用料金設定割合」という。）を乗じて算定するものとする。
なお、利用料金設定割合の上限は、宇部市公共下水道（西部処理区）施設の公共施設等運営権に係る実施方針に関する条例において規定する。また、実施契約とは別に市及び事業者が締結する契約に基づき、市は、事業者に代わり利用料金を市が受け取る使用料や水道料金と併せ徴収する。
</t>
  </si>
  <si>
    <t>セルフモニタリング</t>
  </si>
  <si>
    <t xml:space="preserve">事業者は、本事業期間中を通じて、作成したセルフモニタリング実施計画書に従い、セルフモニタリングとして次に示す事項を実施すること。また、事業者はセルフモニタリングの結果を記載したセルフモニタリング結果報告書を市に提出すること。
ア　法令等、実施契約及び要求水準によって実施が義務付けられている事項に関して、事業者は、業務の実施状況について確認を行い、その結果を適切に保存すること。セルフモニタリングの方法は、法令等、実施契約及びモニタリング基本計画書並びに提案書類において提案したセルフモニタリング方法に基づくものとすること。
イ　自らが提案書類において提案した事項に関して、事業者はセルフモニタリングを実施すること。セルフモニタリングの方法は、事業者が提案書類において提案した方法に基づくものとすること。
</t>
  </si>
  <si>
    <t>技術管理</t>
  </si>
  <si>
    <t xml:space="preserve">事業者は、次の事項を満たし、効果的な維持管理及び改築を実施できるよう適切な技術管理を行うこと。
ア　適正に事業を実施するために、従事職員の育成及び人員の確保を図ること。
イ　本事業は、効率性、安全性、環境への影響等が重要な意義を有することに鑑み、継続的により適切な技術の選定又は業務の改善に取り組み、品質を確保すること。
ウ　委託等を行う場合は、委託先について業務の経験、予定される技術者の経験又は有する資格その他技術的能力に関する審査を行うこと。
</t>
  </si>
  <si>
    <t>環境対策</t>
  </si>
  <si>
    <t xml:space="preserve">事業者は、次の事項を満たし、環境に配慮した対策を講じること。
ア　関係法令等に定められる環境に係る基準や要求事項を遵守すること。
イ　脱炭素社会の実現に向け、省エネ・創エネに取り組み、温室効果ガス排出量の低減を図ること。
ウ　発生汚泥等の下水道資源の有効利用に取り組むこと
エ　リサイクル製品やグリーン調達を積極的に推進すること。
オ　悪臭等施設周辺の環境対策や施設に出入りする車両の交通安全対策を確実に講じること。
カ　工事等に伴う振動・騒音等及び周辺環境・景観へ配慮すること。
</t>
  </si>
  <si>
    <t>地域貢献</t>
  </si>
  <si>
    <t>地域経済</t>
  </si>
  <si>
    <t xml:space="preserve">事業者は、本事業の実施に際し、次の事項に関する基本方針を定め全体事業計画書に記載すること。また、実施計画を策定し、年間事業計画書に盛り込み、市に提出すること。
ア　地元企業等との連携・協力
イ　地元産資機材の利用や人材の雇用
ウ　地域住民等との協働による地域貢献
エ　地域経済の成長や地域社会の持続的発展に貢献する取組
</t>
  </si>
  <si>
    <t>地域住民等とのコミュニケーション</t>
  </si>
  <si>
    <t xml:space="preserve">事業者は、本事業の実施に際し、次の事項に関する基本方針を定め全体事業計画書に記載すること。また、実施計画を策定して年間事業計画書に盛り込み、市に提出すること。
ア　広報活動の実施
地域住民等の本事業への認識を深め、事業活動を広く理解してもらうため、広報活動を行うこと。
また、事業者自らが実施する広報活動のほか、市が主催する広報活動に関して、市からの協力の要請を受けた場合、事業者はこれに協力すること。
イ　見学者等の対応
市の要請及び市民等からの要望に応じて、当該施設への見学者の受け入れを行うこと。
なお、特別な事由により見学者の受け入れができなかった場合は、市に報告すること。また、対応した日付・人数・団体名を記録し、市への報告すること。
ウ　苦情等への対応
地域住民等から苦情、要望等が寄せられた場合には、適切に対応するとともに、速やかに市に報告すること。
</t>
  </si>
  <si>
    <t>第4</t>
    <rPh sb="0" eb="1">
      <t>ダイ</t>
    </rPh>
    <phoneticPr fontId="4"/>
  </si>
  <si>
    <t>基本的事項</t>
  </si>
  <si>
    <t>目的</t>
  </si>
  <si>
    <t xml:space="preserve">事業者は、予防保全の観点で計画的かつ効率的・効果的な管理を行い、本要求水準を満足するとともに、運営権設定対象施設の健全な状態を維持することを目的とする。また、事業者の創意工夫を十分に活かし、安定した維持管理を事業期間中継続して実現することを目的とする。
</t>
  </si>
  <si>
    <t>維持管理の業務内容</t>
  </si>
  <si>
    <t xml:space="preserve">　事業者の行う業務内容は、以下のとおりとする。
ア 運転管理業務
①　監視、運転操作及び制御
②　水量・水質等の監視及び制御
③　水質検査及び水質管理
④　エネルギー管理及びユーティリティ管理
⑤　廃棄物の適正処理
⑥　その他必要な事項
イ 保全管理業務
①　保守点検
②　調査
③　修繕
④　その他必要な事項
</t>
  </si>
  <si>
    <t>運営権設定対象資産の健全度把握のための取組</t>
  </si>
  <si>
    <t xml:space="preserve">事業者は、予防保全の視点で計画的かつ効率的・効果的な維持管理を行い、運営権設定対象施設を対象として、健全な水準で保つこと。
また、実施契約締結後本事業開始日より1年以内に、状態監視保全資産について健全度調査を実施し、その結果を電子データで整理及び保存すること。
なお、事業者が別途、管理用システムを用意し管理することを妨げないが、市が要望した場合、CSVあるいはEXCEL形式等の汎用的なファイル形式にて、管理情報を市に提出すること。
</t>
  </si>
  <si>
    <t>維持管理体制</t>
  </si>
  <si>
    <t xml:space="preserve">ア　維持管理体制の構築
事業者は、次の事項を踏まえて、安全性、信頼性を確保できる体制を構築すること。
①　水処理・汚泥処理の監視システムの現状を踏まえ、必要な人員を確保すること。
②　西部浄化センターについて、常時監視制御及び巡回監視を行うこと。
③　豪雨、停電、重大故障事故発生等の非常時対応を要する事態が生じ、又は生じる恐れがある場合は、これによらず緊急対応ができる体制を取ること。
イ　従事職員が有するべき資格
維持管理において、常時従事する業務責任者は「下水道法施行令第15条の3に定める資格を有する技術者」を配置すること。併せて、法令上、次に掲げる資格を有する者が実施すべき業務には、それぞれ必要な資格を有する者に従事させること。
①　酸素欠乏・硫化水素危険作業主任者
②　電気主任技術者（電気工作物の電圧別に必要な資格以上）
③　危険物取扱者（甲種又は乙種第 4 類）
④　玉掛け技能講習修了者
⑤　有機溶剤作業主任者
⑥　刈払機取扱作業者
⑦　小型移動式クレーン運転技能講習修了者
⑧　ボイラ技師（1級又は2級）
⑨　消火器・自動火災報知設備・非常警報器具・誘導等の点検の資格を有する消防設備士
⑩　その他業務履行上必要とする法令で定められた資格者等
</t>
  </si>
  <si>
    <t>維持管理基準</t>
  </si>
  <si>
    <t>流入基準</t>
  </si>
  <si>
    <t xml:space="preserve">ア　水量に関する流入基準
西部浄化センターの水量に関する流入基準は表 4のとおりとする。
イ　水質に関する流入基準
西部浄化センターの水質に関する流入基準は表 5のとおりとする。
</t>
  </si>
  <si>
    <t>放流基準</t>
  </si>
  <si>
    <t xml:space="preserve">西部浄化センターの放流水質に関する基準は表 6のとおりとする。
</t>
  </si>
  <si>
    <t>維持管理計画書の作成及び報告</t>
  </si>
  <si>
    <t>維持管理計画書の作成</t>
  </si>
  <si>
    <t xml:space="preserve">　事業者は、計画的かつ効率的・効果的な維持管理が可能となるように以下に示す各維持管理計画書を作成し、市に提出すること。
①　全体維持管理計画書
　30年間の維持管理計画書を市と協議の上作成。
②　中期維持管理計画書
　全体維持管理計画書に基づき、5年間の維持管理計画書を市と協議の上作成。
③　年間維持管理計画書
　中期維持管理計画書に基づき、当該年の年間維持管理計画書を市と協議の上作成。
</t>
  </si>
  <si>
    <t xml:space="preserve">なお、各維持管理計画書の提出期限は、以下のとおりとする。
（ｱ） 全体維持管理計画書
・	実施契約後本事業開始予定日の90日前までに市に提出し、市と協議の上、事業開始予定日前年度2月末日までに市の承認を得ること
（ｲ） 中期維持管理計画書
・	本事業開始予定日を含む事業期間については、実施契約後本事業開始予定日の90日前までに市に提出し、市と協議の上、事業開始予定日前年度2月末日に市の承認を得ること
・	それ以降の5年間については、当該事業年度の前事業年度末の90日前までに市に提出し、市と協議の上、当該事業開始前年度の2月末日までに市の承認を得ること。
（ｳ） 年間維持管理計画書
・	本事業開始予定日を含む事業期間については、実施契約後本事業開始予定日の90日前までに市に提出し、市と協議の上、実施契約後本事業開始予定日前年度2月末日までに市の承認を得ること。
・	それ以降の各事業年度については、当該事業年度の前事業年度末の90日前までに市に提出し、市と協議の上、当該事業年度の前事業年度2月末日に市の承認を得ること。
</t>
  </si>
  <si>
    <t xml:space="preserve">
</t>
  </si>
  <si>
    <t>維持管理結果の報告</t>
  </si>
  <si>
    <t xml:space="preserve">事業者は、各維持管理計画書に基づき実施した運転管理業務、保全管理業務の結果を取りまとめ、市に提出すること。
　なお、各維持管理報告書の提出期限は以下のとおりとする。
（ｱ） 年間維持管理報告書
・	事業年度末日から30日以内とする。
（ｲ） 月間維持管理報告書
・	月末日から15日以内とする。
・	ただし、月間水質管理報告書については、月末日から30日以内とする。
</t>
  </si>
  <si>
    <t>維持管理計画の評価と反映</t>
  </si>
  <si>
    <t xml:space="preserve">事業者は、各計画書に基づき実行した運転管理、保全管理業務の結果を評価し、次年度の各計画書に反映させること。
</t>
  </si>
  <si>
    <t>運転管理業務</t>
  </si>
  <si>
    <t xml:space="preserve">事業者は、運営権設定対象施設を効率的かつ持続的に運転管理するため、監視項目及び頻度、運転指標及び条件、操作指標及び量等を設定し、運転上の特例的な操作を含む操作方法を記載し
た運転操作マニュアルを策定し、実行すること。
</t>
  </si>
  <si>
    <t>監視、運転操作及び制御</t>
  </si>
  <si>
    <t xml:space="preserve">事業者は、適正に運営権設定対象施設を運転管理するため、水処理・汚泥処理の各土木構造物、建築物、機械設備及び電気設備の関連性を把握すること。さらに、各施設・設備に対する監視項目及び頻度、運転指標及び条件、操作指標及び量等に基づく管理方法を確立し、適正な監視・運転操作・制御方法を設定すること。
ア　大雨による異常流入への対応
大雨警報・洪水警報が発令される等の大雨の場合等は、ポンプの運転、水処理施設の運転管理等について適切に対応できるよう十分な体制を整え、運転管理を行い、その対応結果を市に報告すること。
また、別途DBO事業で実施されている玉川ポンプ場との運転調整については、市と協議・調整して運転管理を行い、その対応結果を市に報告すること。
</t>
  </si>
  <si>
    <t>水量・水質の監視及び制御</t>
  </si>
  <si>
    <t xml:space="preserve">事業者は、次に掲げる事項を踏まえ、処理状況を調査・把握し、安定して良好な処理水質を維持するとともに、適正に汚泥を処理すること。
①　運営権設定対象施設の水量・水質等の監視及び制御、測定を実施し、これらの記録・蓄積された水質管理情報を運転操作等にフィードバックし、適正に運転管理すること。
②　放流水質基準を遵守するため及び運転操作を的確に行うため、流入水量・水質等の情報に基づき、運転操作上設定する水量・水質等の監視・制御目標を設定すること。
③　処理フローを熟知し、個々の処理能力を的確に把握して、より適正な水量・水質等の監視・制御を行うこと。
</t>
  </si>
  <si>
    <t>水質検査及び水質管理</t>
  </si>
  <si>
    <t>水質検査及び水質試験</t>
  </si>
  <si>
    <t xml:space="preserve">事業者は、以下に掲げる水質検査及び水質試験を行うこと。①については、「別紙４_　水質分析及び環境測定基準」の表 14に示す項目、頻度を遵守すること。併せて計量証明事業者による分析結果により証明する事。また、法令変更や汚泥利用用途の変更等により求められる検査、試験が追加、変更となる場合は事業者にて対応を行うこと。
②については「第１１参考資料　３現状の水質・汚泥試験」に示す現状運転における試験項目、頻度を参考に、施設の状況を考慮し、適正に定めること。
水質検査及び水質試験は適正に実施し、その記録を本事業期間中保存すること。また、市の要請に応じて適宜開示・提出できるようにするとともに水質管理報告書にて市に報告すること。
なお、「別紙４_水質分析及び環境測定基準」の表 15及び表 16に示す内容については、市にて分析対応可能である。その場合、事業者にてサンプリングし、東部浄化センターへ持ち込むこと。
①　水質検査（法定検査等）
②　施設管理のための試験
</t>
  </si>
  <si>
    <t>水質管理</t>
  </si>
  <si>
    <t xml:space="preserve">公共用水域の水質保全や水辺環境の改善等に資するよう、事業者が実施した水質検査及び水質試験の結果を整理及び分析し、日常の水質管理を行うこと。
</t>
  </si>
  <si>
    <t>流入基準を満たさない悪質排水の流入等がある場合の対応</t>
  </si>
  <si>
    <t xml:space="preserve">事業者が、悪質排水の流入等（流入水量が水量に関する流入基準を上回る場合や流入水質が水質に関する流入基準を満たさない場合、不可抗力その他の事由で正常な運転が確保できない場合）の事実を確認した場合は、市及び事業者は以下の措置を講じること。ただし、悪質排水の流入等の結果、放流水質基準未達の場合においても、事業者は責を負わないものとする。
①　事業者は、放流水質基準の達成、未達に関わらず、速やかに市に報告するとともに、悪質排水の流入等の状況証拠を整理し、市に提出すること。
②　市は、事業者の情報に基づき、事業者と連携して悪質排水の流入等の原因究明に努めるものとする。
③　放流水質基準の未達が生じた場合、もしくはそのおそれが生じた場合、事業者は、市と協議の上、緊急の改善措置を実施すること。
④　事業者は、放流水質が正常値になるまで改善措置を実施し、その効果及び改善状況を市に報告すること。
</t>
  </si>
  <si>
    <t>エ</t>
  </si>
  <si>
    <t xml:space="preserve">放流水質基準未達又は未達のおそれがある場合の対応
</t>
  </si>
  <si>
    <t xml:space="preserve">事業者は、自らの水質試験等により、要求水準値が未達のおそれが生じた場合は、以下①及び②の対応を図ること。さらに、未達となった場合には、①から④の対応を図ること。
①　放流水質基準（法定基準又は市基準）未達の旨を市に速やかに報告するとともに、緊急改善措置を実施すること。
②　その原因の究明を行うこと。
③　原因が悪質排水の流入等以外の場合、市は事業者に改善を促す。
④　放流水質が正常値になるまで、事業者は改善措置の効果及び改善状況を市に報告すること。なお、改善措置の効果の確認は、計量証明によるものとする。
</t>
  </si>
  <si>
    <t>エネルギー管理及びユーティリティ管理</t>
  </si>
  <si>
    <t xml:space="preserve">ア　エネルギー管理
　事業者は、次に掲げる事項を踏まえ、省エネ法の趣旨に基づきエネルギー管理を行うこと。
①　運営権設定対象施設のエネルギー使用箇所やエネルギーの種類及び使用量を把握し、省エネルギー化を実現し、脱炭素社会の実現を推進すること。
②　運転操作の工夫等によって実現できるエネルギー管理目標値を設定すること。
③　エネルギー管理目標値を達成するため有効と考えられる手法とその実現のための設備の運転操作方法を検討し、設定すること。
イ　ユーティリティ管理
事業者は、運転に必要な電力、薬品及び燃料等を調達し、適切に管理を行うこと。また、薬品及び燃料の調達にあたっては、適切な品質及び規格のものとすること。
</t>
  </si>
  <si>
    <t>廃棄物の適正処理</t>
  </si>
  <si>
    <t>汚泥管理</t>
  </si>
  <si>
    <t xml:space="preserve">　事業者は、処理状況を調査・把握し、安定して良好な処理水質の維持につなげるため、次に掲げる事項を踏まえ、適切に汚泥を処理すること。
①　汚泥濃度、含水率等の監視、測定を実施し、これらの記録・蓄積された情報を運転操作等にフィードバックし、固形物収支が平衡状態を保つよう適切な管理を行うこと。
②　汚泥処理施設を適正に管理するため、運転操作上設定する汚泥含水率等の基準を自ら設定し、遵守すること。
③　汚泥試験は、「別紙４　水質分析及び環境測定基準」を参考にしつつ、施設の状況を考慮し適切に定めること。
④　運転操作方法
事業者は、次に掲げる事項を踏まえ適切な運転操作方法を設定すること。
（ｱ） 汚泥管理目標を達成するため、各施設の運転操作と汚泥試験項目の相互関係を把握し、 適切な運転監視頻度を設定すること。
（ｲ） 水処理及び汚泥処理方式の特性を踏まえ、処理工程に組み込まれた各施設・設備の運転指標と運転条件、操作指標と操作量及び監視頻度を設定すること。
（ｳ） 各施設の改築や修繕、点検の予定がある場合は、これを考慮した運転方法とすること。
（ｴ） 電力・燃料等の省エネルギー化に努めることに留意し、運転操作方法を設定すること。
</t>
  </si>
  <si>
    <t>廃棄物管理</t>
  </si>
  <si>
    <t xml:space="preserve">事業者は、運営権設定対象施設から発生する廃棄物について、廃掃法を遵守し、適正に処理すること。
　運営権設定対象施設から発生する汚泥等の産業廃棄物及び一般廃棄物の外部搬出  は、周辺環境に十分配慮し、適切な時間帯に行うとともに、廃棄物の飛散・流出を防止し臭気対策を行うこと。
</t>
  </si>
  <si>
    <t>その他必要な事項</t>
  </si>
  <si>
    <t xml:space="preserve">ア　雨天時放流水質検査に関する事項
事業者は、処理区内の総降雨量が10mm以上30mm以下であるような降雨を対象として、玉川ポンプ場の雨水ポンプ運転による下水の放流が生じている時に、放流水試料を採取 、保存し、同作業中の放流水量の記録と合わせて市に提出すること。
また、試料採取は、ポンプ運転開始から1時間は10分毎、以降は30分毎にポンプ全台停止まで行うものとし、これを年1 回実施することを標準とする。なお、試料採取方法は「合流式下水道の雨天時放流水質基準についての水質検査マニュアル」を参考とすること。
</t>
  </si>
  <si>
    <t>保全管理</t>
  </si>
  <si>
    <t xml:space="preserve">事業者は、運営権対象施設の保全管理において、以下の事項を実施すること。
</t>
  </si>
  <si>
    <t>保守点検</t>
  </si>
  <si>
    <t xml:space="preserve">事業者は、運営権設定対象施設の機能低下、故障・停止及び事故を未然に防止するために、次に掲げる事項を踏まえ、適正に実施すること。
ア　日常点検
事業者は、巡回等により、運営権設定対象施設の異常の有無及び作動状況を確認し、確認結果を記録及び保管すること。
イ　定期点検業務
事業者は、運営権設定対象施設の損傷、腐食及び摩耗状況等を確認し、修理等の対策の必要性、対策方法等を検討するために、定期的に点検を行うこと。また、必要に応じて機器の分解点検等を行い、消耗品や部品の交換等の処置を行い、その状況を記録及び保管すること。
ウ　法定点検業務
事業者は、関係法令等に定める点検及び検査を行うこと。
エ　保守業務
事業者は、常に各機器が正常に稼働するよう、運営権設定対象施設に対して、定期的な油の補充・交換及び清掃を行うとともに、異常が発見された場合には、調整・修理・取替等を行うこと。
</t>
  </si>
  <si>
    <t xml:space="preserve"> 調査</t>
  </si>
  <si>
    <t xml:space="preserve">事業者は、各機器の特性に応じて、目視・聴覚等による定性的な把握や、測定機器等を用いて劣化の実態や動向を確認し、記録すること。
なお、改築時期や範囲を特定するための基礎資料となるため、客観的に調査結果の妥当性が判断できるよう努めること。
</t>
  </si>
  <si>
    <t>修繕</t>
  </si>
  <si>
    <t xml:space="preserve">事業者は、運営権設定対象施設の機能低下、故障・停止及び事故を未然に防止するために、次に掲げる事項を踏まえ、適正に実施すること。
ア　計画修繕
事業者は、運営権設定対象施設について、予防保全の観点から、稼働時間、保守点検結果及び健全度評価結果に基づいた計画修繕を行うこと。
イ　緊急修繕
事業者は、運営権設定対象施設について、突発的に発生した故障・事故に対しては、被害を最小限に抑えるための対策を講じ、速やかに緊急修繕を行うこと。
</t>
  </si>
  <si>
    <t xml:space="preserve">ア　環境整備に関する事項
事業者は、地域住民の生活環境に十分配慮し、適正な環境衛生管理を行うこと。また、業務に使用する建物内は、日常的な清掃を励行し、清潔に保持すること。
植栽管理や除草について、定期的な草刈と樹木の剪定を実施し、施設の作業性及び美観を損なわないよう、適切な時期に実施すること。
イ　電気工作物に関する事項
事業者は、電気事業法に基づき保安規程を定め、これに基づき電気工作物の巡視、点検、 測定、並びに技術基準を遵守するための修理、改造及び移設等を実施すること。また、電気主任技術者（以下「主任技術者」という。）を選任（外部委託を含む）するとともに、保安規程及び主任技術者の届出は、事業者が行うこと。
ウ　物品等の調達管理に関する事項
事業者は、業務を行う上で必要となる以下の物品等を調達し、適切に管理を行うこと。また、調達にあたっては、適切な品質及び規格のものとすること。
①　運転に必要な消耗品、部品、付属品及び予備品等
②　その他運転に必要な全ての機械器具、計測機器、工具類、事務機器類及びその他雑用具類
</t>
  </si>
  <si>
    <t>第5</t>
    <rPh sb="0" eb="1">
      <t>ダイ</t>
    </rPh>
    <phoneticPr fontId="4"/>
  </si>
  <si>
    <r>
      <t xml:space="preserve"> </t>
    </r>
    <r>
      <rPr>
        <sz val="10.5"/>
        <color theme="1"/>
        <rFont val="ＭＳ 明朝"/>
        <family val="1"/>
        <charset val="128"/>
      </rPr>
      <t>目的</t>
    </r>
  </si>
  <si>
    <t xml:space="preserve">事業者は、運営権設定対象施設の計画的な改築により、本要求水準を満足するとともに、事業者の創意工夫を十分に活かし、ライフサイクルコストの縮減、機能の維持向上及び脱炭素に向けた技術の導入による持続可能な事業とすることを目的とする。
</t>
  </si>
  <si>
    <t>業務範囲</t>
  </si>
  <si>
    <t xml:space="preserve">改築業務の範囲は下表に示す工種区分に基づくものとする。
</t>
  </si>
  <si>
    <t>業務内容</t>
  </si>
  <si>
    <t xml:space="preserve">事業者の行う業務内容は、以下のとおりとする。
ア　改築計画の提案
イ　改築設計・工事の実施
ウ　交付金の申請への協力
エ　会計検査等、各種検査への協力
オ　その他必要な事項
</t>
  </si>
  <si>
    <t>改築実施体制</t>
  </si>
  <si>
    <t xml:space="preserve">事業者は、以下に示す業務について、記載の要件を満たす者に責任をもって行わせること。
ア　改築実施計画の作成及び設計図書の作成
改築実施計画書や設計図書の作成に関しては、技術士法（昭和58年法律第25号）に基づく技術士 （総合技術監理部門（下水道）又は上下水道部門（下水道））又は一般社団法人建設コンサルタンツ協会が認定するRCCM（下水道）の資格を有する者を、管理技術者及び照査技術者として業務を行わせること。また、建築設計を含む場合は、建築基準法に基づく資格を有する者に行わせること。
なお、本業務について委託する場合、受託者等は当該業務を、上記資格を有する者に行わせること。
イ　工事
工事に関しては、建設業法に基づく措置をとること。
ウ　工事監督業務
工事監督業務に関しては、下水道施行令第15条の資格を有する者を監督員とし配置すること。
エ　市が行う検査の対応
市が行う検査には、工事に係る責任者及び監督員は立ち会うこと。
</t>
  </si>
  <si>
    <t>改築費用に関する基本的事項</t>
  </si>
  <si>
    <t xml:space="preserve">市は、本事業における改築に係る費用について、改築実施基本協定に定める金額を事業者に対し、事業年度毎に支払うこととする。なお、前払い及び部分払いを可とする。
また、市の要望又は事業者による技術提案等に対応するため、設計変更に基づく契約金額の変更を可能とする。
</t>
  </si>
  <si>
    <t>改築実施基準</t>
  </si>
  <si>
    <t xml:space="preserve">改築を実施する際は，以下に示す改築対象設備の処理能力、性能及び耐用年数を満たすこと。
</t>
  </si>
  <si>
    <r>
      <t xml:space="preserve"> </t>
    </r>
    <r>
      <rPr>
        <sz val="10.5"/>
        <color theme="1"/>
        <rFont val="ＭＳ 明朝"/>
        <family val="1"/>
        <charset val="128"/>
      </rPr>
      <t>改築対象設備の処理能力</t>
    </r>
  </si>
  <si>
    <t xml:space="preserve">運営権設定対象施設の改築時に求める処理能力を以下に示す。
</t>
  </si>
  <si>
    <t>改築対象設備の性能、品質、規格等</t>
  </si>
  <si>
    <t xml:space="preserve">改築対象設備の性能は、基本的に改築提案内容に基づくものとするが、改築時期によっては、最新の技術情報，将来の技術の変化等も考慮すること。
改築対象設備の必要台数・必要能力は、改築時に求める処理能力を基本とするが、流入水量、流入水質等の実績・予測、既存能力、既存配置及び改築提案内容を踏まえたものとすること。併せて省エネルギー性能向上に努め、経済性及び維持管理性等を勘案し改築対象設備の用途に応じて設計すること。
</t>
  </si>
  <si>
    <t>材質の特記事項</t>
  </si>
  <si>
    <t xml:space="preserve">改築対象設備に用いる材質は、腐食及び磨耗に十分耐え、堅牢なものとすること。
</t>
  </si>
  <si>
    <t>耐震性能の確保</t>
  </si>
  <si>
    <t xml:space="preserve">工事を行う場合は、下水道施設の耐震対策指針と解説（日本下水道協会）を遵守すること。既存設備に関しては、劣化等によるぐらつきの有無等について点検し、必要に応じて安全性を確保する措置を講じること。
また、運営権設定対象施設の資機材に関して、地震時において荷崩れや倒壊しないよう、積み上げ高さ等に留意するとともに、必要に応じて転倒防止策等を講ずること。
</t>
  </si>
  <si>
    <t>既存躯体構造の保全</t>
  </si>
  <si>
    <t xml:space="preserve">改築に当たっては、以下に掲げる事項に留意して、既存躯体構造を維持すること。
①　既存躯体構造に影響を与えないようにすること。やむを得ず構造に影響を与える場合は、構造計算の実施等により安全性を確認すること。
②　既存設備より荷重の大きい設備を設置する場合は、構造計算の実施等により安全性を確認すること。
③　設置のためにはつり等を行った場合は、適切に修復すること。
</t>
  </si>
  <si>
    <t>改築対象設備の耐用年数</t>
  </si>
  <si>
    <t xml:space="preserve">改築対象設備は、「平成3年4月23日 国土交通省事務連絡別表(平成15年6月19日改正)」及び「「補助金等に係る予算の執行の適正化に関する法律施行令」第14条の規定に基づく処分制限期間」に示す標準耐用年数、処分制限期間以上、継続して機能を保持させること。また、「宇部市下水道ストックマネジメント計画実施方針【ポンプ場・処理場編】」で示す目標耐用年数を踏まえ、耐用年数超過設備を安易に更新しない様、適切に管理すること。
</t>
  </si>
  <si>
    <t>施設改築計画</t>
  </si>
  <si>
    <t xml:space="preserve">（1） 基本的事項
事業者は、本事業の対象となる施設について、各施設の機能・性能の現状及び事業を通じて蓄積したノウハウ等を踏まえ、今後の施設改築計画に資する提案を行うこと。
（2） 施設改築計画に係る提案
施設改築計画の策定に資する情報の提供及び提案を行うこと。
①　保守点検記録
②　施設の健全度診断結果
③　改善提案事項（施設・設備改築に係る提案、留意すべき点検事項の整理等）
</t>
  </si>
  <si>
    <t>改築</t>
  </si>
  <si>
    <t>設計の実施</t>
  </si>
  <si>
    <t>基本的事項</t>
  </si>
  <si>
    <t xml:space="preserve">事業者は、要求水準書及び改築計画書に従って、改築工事に必要となる設計を行うこと。
なお、設計にあたっての基本的事項を以下に示す。
①　設計に関する許認可等
事業者は、工事に伴う法令等で定められた各種申請等の書類作成及び手続きに対し、市と協議の上、事業スケジュールに支障のないよう実施すること。また、市が関係機関への申請、報告又は届出等を必要とする場合は、事業者は書類作成及び手続き等協力すること。
②　安全性の確保
（ｱ） 対象設備を改築する場合は、既存設備の荷重（自重、動荷重）を確認し、改築後の荷重が既設荷重以下であることを確認すること。改築する設備の荷重が既設荷重を超える場合は、新規に構造計算を実施し、必要に応じて躯体の補強を実施すること。 
（ｲ） 災害又は事故等の緊急時において、施設を安全に停止できるシステムとすること。 
（ｳ） 災害又は事故等のフェールセーフ機能として、インターロック回路の構築やバックアップを考慮すること。 
（ｴ） 施設敷地内を安全かつ衛生的に保つための対策を講じること。
</t>
  </si>
  <si>
    <t>積算</t>
  </si>
  <si>
    <t xml:space="preserve">①　事業者は、設計が必要な場合、下水道用設計標準歩掛表に準じて設計費の積算を行うとともに設計費内訳書を作成し、設計完成後速やかに市に提出し、市と協議の上、市の承認を得ること。
②　設計内容を踏まえ、下水道用設計標準歩掛表に準じて工事費の積算を行い、工事費内訳書を作成するとともに、設計図書として市に提出すること。また、提案書類のコスト縮減策を反映すること。
</t>
  </si>
  <si>
    <t>設計図書の作成及び成果品の提出</t>
  </si>
  <si>
    <t xml:space="preserve">事業者は、以下に示す設計図書を市に1部提出し、承諾を得ること。
なお、様式については任意とする。 
①　各種検討書、各種計算書 
②　設計図
③　機器仕様書
④　工事費内訳書、見積書等価格設定資料
⑤　その他市が指定する図書
</t>
  </si>
  <si>
    <t>工事の実施</t>
  </si>
  <si>
    <t xml:space="preserve">事業者は、設計図書について、市の承諾を得た後、工事に着手すること。
なお、工事にあたっての基本的事項を以下に示す。
①　施工計画書の提出
事業者は、現場施工着手前に工事目的物を完成するために必要な手順や工法、施工管理等についての施工計画書を作成し、市に提出すること。
また、施工計画書の提出後において、当該計画書に変更が生じた場合は、速やかに変更内容を反映した変更施工計画書を市に提出すること。
市に提出する施工計画書は、「施工計画書作成マニュアル　山口県土木建築部」の最新版に準じ作成すること。 
②　責任施工
設備の処理能力及び性能、工事に関する法令順守は、事業者の責任により確保すること。また、要求水準に明示されていない事項であっても、要求水準を確保するために必要なものは、事業者の負担で措置すること。
③　工事に伴う許認可
工事にあたって必要となる許認可等については、事業者の責任及び負担において行うこと（許可申請手数料を含む）。また、市が関係機関への申請、報告又は届出等を必要とする場合は、事業者は書類作成及び手続き等について、事業スケジュ－ルに支障のない時期に実施できるように協力すること。
</t>
  </si>
  <si>
    <t xml:space="preserve">④　施工管理
（ｱ） 事業者は、施工計画書に示される施工方法で施工し、本施設の能力が十分発揮するよう、十分な施工管理を行うこと。
（ｲ） 事業者は、施工管理記録を作成及び保管し、市の請求があった場合は直ちに提示すると共に、工事完成後速やかに提出すること。
（ｳ） 事業者は、完成時に不可視となる部分や、履行状況が確認できるように写真を撮影して、保管し、市の請求があった場合は直ちに提示すると共に、工事完成後速やかに提出すること。
（ｴ） 事業者は、工事の進捗状況を管理、記録し、市が行う進捗状況の確認に協力すること。工事工程の遅れが明らかとなる、又は遅延のおそれが見込まれるときは、その旨を速やかに市に報告し、市と協議すること。
⑤　安全管理
（ｱ） 事業者は、工事中における安全確保を全てに優先させ、労働安全衛生法等関連法令に基づく措置を常に講じておくこと。
（ｲ） 事業者は、関係者及び関係機関と緊密な連絡を取り、工事中の安全を確保すること。
（ｳ） 事業者は、労働安全衛生法（昭和 47 年法律第 57 号）第 30 条第1項に規定する措置が必要な場合は、同条第2項の規定に基づき、措置を講じる者を指名すること。 
（ｴ） 事業者は、既存施設等に損害を与えた場合は、直ちに市へ報告するとともに関係機関に連絡し応急措置をとり、補修すること。
</t>
  </si>
  <si>
    <t xml:space="preserve">⑥　緊急時の体制及び対応
（ｱ） 事業者は、大雨、地震、暴風、洪水、高潮等に対しては、天気予報などに注意を払い、常に災害を最小限に食い止める為の防災体制を確立すること。また、気象庁等から地震情報や各種の特別警報等が出された場合には、工事中断の措置をとるものとし、これに伴う必要な補強・落下防止等の保全措置を講じること。
（ｲ） 上記保全措置については、施工計画書に記載すること。
（ｳ） 災害発生時においては、第三者及び作業員等の人命の安全確保を全てに優先させるものとし、応急処置を講じるとともに、直ちに市及び関係機関へ通知すること。
（ｴ） 事業者は、災害防止のため必要があると認めるときは、臨機の措置をとること。またその内容を速やかに市に報告すること。
⑦　製作図及び施工図書等の提出
事業者は、設計図書の機器仕様書にて定める機器製作図、製作仕様書及び施工図等に変更、追加がある場合は、変更承諾図書を作成し、機器製作に先立ち市に提出し承諾を得ること。
⑧　情報の整理
事業者は、工事情報、設備情報等の内容に関して、市が登録する情報システムに登録が可能となるよう電子データで整理及び保存すること。
</t>
  </si>
  <si>
    <t>試運転及び性能試験</t>
  </si>
  <si>
    <t xml:space="preserve">①　試運転
事業者は、本施設を構成する設備等が必要な設計仕様を満足していることを確認し、 かつ、総合的な運転調整を図るため、試運転を行うこと。
なお、試運転の実施にあたっては、要領を記載した試運転計画書を作成し、市の確認を受けた上で行うこと。市は試運転に立会うことができる。
②　性能試験
事業者は、本施設が本要求水準書に示す性能及び設計図書を満足することを確認するため、性能試験を行うこと。
なお、性能試験の実施にあたっては、要領を記載した性能試験計画書を作成し、市の確認を受けた上で行うこと。市は試験に立会うことができる。
</t>
  </si>
  <si>
    <t>完成書類及び完成図書の提出と検査の実施</t>
  </si>
  <si>
    <t xml:space="preserve">事業者は、「工事成績採点の考査項目の考査項目別運用表」で工事内容別に求められる完成書類に加え、以下に示す書類を速やかに2部提出し、市の完成検査を受けること。また、検査後は「完成図書作成要領」で求められる完成図書を速やかに、2 部提出すること。
①　工事写真帳
②　仮完成図書
③　その他市が指定する書類等
</t>
  </si>
  <si>
    <t>交付金の申請への協力</t>
  </si>
  <si>
    <t xml:space="preserve">改築計画、設計及び工事が国の交付金交付対象となる場合は、当該交付金交付要綱等に適合するように行うこと。
なお、交付対象外の場合であっても、事業費の内訳を明らかにするとともに、事業費算出に用いた単価又は歩掛等が適正であることを示す根拠資料を示すこと。
</t>
  </si>
  <si>
    <t>会計検査への協力</t>
  </si>
  <si>
    <t xml:space="preserve">改築計画、設計及び工事において、会計実地検査等に必要な資料作成、検査対応補助を行うこと。
</t>
  </si>
  <si>
    <t xml:space="preserve">ア　既存施設の解体撤去に関する事項 
①　事業者は、解体撤去による産業廃棄物を搬出する場合は、産業廃棄物処理票（マニュフェスト）又は、電子マニュフェストにより、適正に処理されていることを確認すること。 
②　事業者は、建設副産物適正処理推進要綱（国土交通事務次官通達、平成14年5 月 30 日）、 再生資源の利用の促進について（建設大臣官房技術審議官通達、平成 3 年 10 月 25 日）を 遵守し、建設副産物の適正な処理及び再生資源の活用を図ること。
③　撤去品のうち有価物については、発生物品調書を作成し、市の指定する箇所に材質毎に分類して集積すること。但し、協議による変更も可能とする。
イ　工事実績データに関する事項
工事を実施する者は、受注時又は変更時において、工事実績情報サービス（CORINS）に基づ き「登録用データ」又は「実績データ」を作成し、市の確認を受けたうえ、登録機関に登録をし なければならない。
</t>
  </si>
  <si>
    <t>第6</t>
    <rPh sb="0" eb="1">
      <t>ダイ</t>
    </rPh>
    <phoneticPr fontId="4"/>
  </si>
  <si>
    <t>市の計画業務策定に対する協力</t>
  </si>
  <si>
    <t xml:space="preserve">事業者は、本事業を通じて蓄積したノウハウ等を踏まえ、市が策定を想定している下水道法事業計画及びストックマネジメント計画等の策定に資する情報の提供及び協力を行うこと。
</t>
  </si>
  <si>
    <t>第7</t>
    <rPh sb="0" eb="1">
      <t>ダイ</t>
    </rPh>
    <phoneticPr fontId="4"/>
  </si>
  <si>
    <t xml:space="preserve">任意事業は、独立採算を基本とし、その経理に当たっては、義務事業及び附帯事業に係る経理 と任意事業に係る経理を区分し、常にその経営状況を把握できるようにしておくこと。
また、任意事業の実施に当たり、補助金等に係る予算の執行の適正化に関する法律（昭和30年法律第179号）第22条に基づく財産の処分が必要な場合、市が必要な手続を行うが、補助金等の返還が必要な場合には、事業者が相当額を負担すること。
なお、任意事業の実施に当たっては、義務事業及び附帯事業の安定経営に影響を与えないようリスク回避措置を十分に講ずるとともに、必要な諸手続は事業者の責任で行うこと。任意事業に係る一切の費用や義務事業及び附帯事業に影響を与えた場合の損害等はすべて事業者が負担すること。
 任意事業に関する提案を実施する場合、下記の項目を定めること。
１　基本的事項
（1） 目的
（2） 業務範囲
（3） 業務体制
２　事業計画に関する事項
３　維持管理に関する事項
</t>
  </si>
  <si>
    <t>第8</t>
    <rPh sb="0" eb="1">
      <t>ダイ</t>
    </rPh>
    <phoneticPr fontId="4"/>
  </si>
  <si>
    <t>施設機能確認</t>
  </si>
  <si>
    <t xml:space="preserve">本事業期間終了時又は市あるいは事業者の事由により契約を解除・終了するときには、契約終了日前180日から90日までの間に、事業者は、全施設・設備を対象に、継続して運転管理することに支障が無く正常に機能している状態（健全度3（2.1～3.0）相当、軽度な汚損・劣化（通常の経年変化によるものを含む。）を除く。） であることを確認すること。またその確認結果を記載した施設機能確認報告書を作成し、確認の完了の日から10日以内に市へ提出すること。
</t>
  </si>
  <si>
    <t>引継事項</t>
  </si>
  <si>
    <t xml:space="preserve">事業者は事業期間を通じて、引継事項を記載した引継文書を作成し、本事業終了日 180 日 前までに暫定版を、本事業終了日までに最終版を市に提出すること。 引継文書は、対象施設固有の運転管理、保全管理上の留意点を明確に把握できるような内容とし、以下の項目に沿って記載すること。
ア　水処理及び汚泥処理を総合運転したときの機能の発揮状況
イ　各電気設備、機械設備、土木建築・付帯設備の留意点
ウ　計装設備及び制御装置の調節状況
エ　運転上の特例的な操作
オ　薬品、燃料、消耗品、補修用資器材の在庫量
カ　市からの貸与品の一覧
キ　その他留意事項
</t>
  </si>
  <si>
    <t>その他引継事項</t>
  </si>
  <si>
    <t xml:space="preserve">ア　事業者は、事業者の従事職員について次期運営主体が転籍での受け入れを希望する場合には、市の指定する日までに、従事職員の意向確認等について必要かつ可能な協力をし、 転籍を希望する全従事職員の記録を次期運営主体に送付すること。
イ　事業者は、事業者が締結している契約及び維持している許認可等について次期運営主体が承継を希望する場合には、市の指定する日までに、契約相手方の意向確認又は許認可等の継続等について必要かつ可能な協力をし、承継を希望する契約又は許認可等に関する資料を次期運営主体に送付すること。
ウ　事業者は、市又は次期運営主体に運営が引き継がれるまでに、市又は次期運営主体によって行われる事業や施設が要求水準を満たしていることの確認等の評価に協力すること。
エ　事業者は、市の指定する日までに、本事業に関して事業者が有する財務及び運営、 技術に関するすべての最新文書を市又は次期運営主体に電子媒体（市又は次期運営主体が必要とする場合にはハードコピーも含む。）で送付すること。
オ　事業者は、事業終了日に運営権設定対象施設が、要求水準に適合した状態で市又は次期運営主体に引き渡すこと
</t>
  </si>
  <si>
    <t>第9</t>
    <rPh sb="0" eb="1">
      <t>ダイ</t>
    </rPh>
    <phoneticPr fontId="4"/>
  </si>
  <si>
    <t>業務概要</t>
  </si>
  <si>
    <t xml:space="preserve">本仕様書は、宇部市公共下水道西部処理区ポンプ場等包括的民間委託（以下、「本業務」という。）の必要な細目を定めることを目的とする。
</t>
  </si>
  <si>
    <t xml:space="preserve">事業者は、予防保全の観点で計画的かつ効率的・効果的な管理を行い、本要求水準を満足するとともに、包括的民間委託対象施設の健全な状態を維持することを目的とする。
また、現包括的民間委託の業務内容を踏まえ、事業者の創意工夫を十分に活かし、安定した維持管理を事業期間中継続して実現することを目的とする。
</t>
  </si>
  <si>
    <t>履行期間</t>
  </si>
  <si>
    <t xml:space="preserve">履行期間は、令和8年4月1日から令和38年3月31日までの30年間とし、5年毎に契約内容の見直し、更新を予定する。なお本業務は実施契約書及びその他関係書類（事業者の提案書含む）に従い実施する。
</t>
  </si>
  <si>
    <t>本業務の対象施設</t>
  </si>
  <si>
    <t xml:space="preserve">本業務の対象施設は、以下のとおりである。
ア　小串ポンプ場
イ　浜田ポンプ場
ウ　真締川ポンプ場
エ　厚南ポンプ場
オ　マンホールポンプ施設等（桃山マンホールポンプ場、北小羽山マンホールポンプ場、厚南3-4マンホールポンプ場、中川揚砂ポンプ場、中川除塵機）
また、本市玉川ポンプ場について、令和26年3月31日まで包括的民間委託が実施されており、その終了の約1年前から事業範囲に含めるかについて、市と事業者が協議の場を持ち、双方が合意した場合、包括的民間委託の事業範囲に含めるものとする。
</t>
  </si>
  <si>
    <t>本業務の範囲</t>
  </si>
  <si>
    <t xml:space="preserve">本業務の範囲は、以下のとおりとする。各業務の内容及び詳細については、「２　運転管理業務の要求水準」から「４　その他の業務」に示す。
①　運転管理業務
・運転操作・監視業務
・調達管理業務
・廃棄物管理業務
・雨水ポンプ施設の運転
②　保守管理業務
・保守点検業務
・調査業務
・修繕業務
・雨水ポンプ施設の点検
③　その他の業務
・市の計画業務策定に対する協力業務
・各業務に対する計画業務
・環境保全業務
・安全衛生管理業務
・その他必要な業務
</t>
  </si>
  <si>
    <t>業務実施体制</t>
  </si>
  <si>
    <t xml:space="preserve">業務の実施にあたっては、法令上、次に掲げる資格を有する者が実施すべき業務には、それぞれ必要な資格を有する者に従事させること。
</t>
  </si>
  <si>
    <t>有資格者の配置</t>
  </si>
  <si>
    <t xml:space="preserve">常時従事する業務責任者は「下水道法施行令第15条の3に定める資格を有する技術者」を配置すること。併せて、法令上、次に掲げる資格を有する者が実施すべき業務には、それぞれ必要な資格を有する者に従事させること
①　酸素欠乏・硫化水素危険作業主任者
②　電気主任技術者（電気工作物の電圧別に必要な資格以上）
③　危険物取扱者（甲種又は乙種第4類）
④　玉掛け技能講習修了者
⑤　有機溶剤作業主任者
⑥　刈払機取扱作業者
⑦　小型移動式クレーン運転技能講習修了者
⑧　ボイラ技師（1級又は2級）
⑨　消火器・自動火災報知設備・非常警報器具・誘導灯の点検の資格を有する消防設備士
⑩　その他業務履行上必要とする法令で定められた資格者等
</t>
  </si>
  <si>
    <t>その他の要件</t>
  </si>
  <si>
    <t xml:space="preserve">①　事業者は、関係法令に基づき本業務の履行に必要な有資格者を配置し、業務を履行する上で適正かつ必要な人員を配置すること。
②　業務は平日昼間勤務を基本とするが、異常警報の一次対応など24 時間対応が行える体制をとること。
③　事業者は、教育・研修により、従業者の知識及び技術の向上を図ること。また、この教育研修には、市の職員も必要に応じて参加できるよう配慮すること。
④　事業者は、従業者を変更する場合は、当初の従業者と同じレベルで業務を遂行できるよう教育等を行った上で配置すること。
</t>
  </si>
  <si>
    <t>緊急事態発生時の対応</t>
  </si>
  <si>
    <t xml:space="preserve">①　事業者は、豪雨、台風、地震その他の天災及び重大事故等の緊急事態発生に備え、総括もしくは同等の能力のあるもの及び緊急度等に応じた必要人員が非常呼び出しに応じられる体制を確立するとともに、常にこれに対処できるよう準備しておかなければならない。
②　緊急事態が発生した場合には、予め定めた非常配備計画に従い、速やか（概ね30分以内）に従業員を所定の場所に配備し、これに対応しなければならない。
③　事業者は、緊急時対応業務に従事した場合は、速やかに対応状況等を市に報告しなければならない。
④　緊急事態発生から緊急事態解除にいたるまで緊急時の勤務体制を維持できる人員を配置しなければならない。
⑤　雨天時のポンプ場の操作方法、緊急事態の初期対応の考え方及び危機対応マニュアルの整備については、市は事業者と協議の上、詳細な危機管理対応を定めるものとする。
</t>
  </si>
  <si>
    <t>運転管理業務の要求水準</t>
  </si>
  <si>
    <t>運転操作・監視業務</t>
  </si>
  <si>
    <t xml:space="preserve">事業者は、送水先である浄化センターへの影響を考慮した運転操作・監視・制御方法を設定し、適正にポンプ場を運転管理すること。
ア　水量の把握
　流入水量に応じたポンプ設備等の運転操作を行い、流入水量相当時において要求水準を満足するよう、送水量を把握すること。
　なお、降雨時の運転操作には、特に注意すること。
</t>
  </si>
  <si>
    <t>調達管理業務</t>
  </si>
  <si>
    <t xml:space="preserve">ア　ガスの調達管理
　ポンプ場の運転管理を行うために必要となるガスの調達及び使用量などの管理を行うこと。
イ　通信の調達管理
　　ポンプ場等の運転管理を行うために必要となる電話及び専用線等の通信の調達及び使用料などの管理を行うこと。
なお、費用についても事業者の負担により実施すること。
また、新たな電話回線やインターネット回線の引込み等、既存の設備以外に設置又は導入が必要なユーティリティについては、事業者自らの費用負担により設置又は導入可能とする。
インターネット回線などネットワークの利用に関しては、第三者への情報漏洩等が発生しな
いよう、適切な運用を行うこと。
ウ　燃料、その他消耗品等の調達管理
　　ポンプ場等の運転管理を行うために必要となる燃料 及び運転を良好に行うために必要なその他全ての消耗品等の調達、受入対応、数量、品質、使用量及び在庫量などの管理を行うこと。
なお、費用についても受注者の負担により実施すること。
</t>
  </si>
  <si>
    <r>
      <t xml:space="preserve"> </t>
    </r>
    <r>
      <rPr>
        <sz val="10.5"/>
        <color theme="1"/>
        <rFont val="ＭＳ 明朝"/>
        <family val="1"/>
        <charset val="128"/>
      </rPr>
      <t>廃棄物管理業務</t>
    </r>
  </si>
  <si>
    <t xml:space="preserve">ポンプ場等から発生する一般廃棄物及び産業廃棄物の管理・運搬は、廃棄物の処理及び清掃に関する法律を遵守し、ポンプ場等の運転に支障をきたすことのないよう、また、悪臭発生による周辺環境への影響がないよう適正に管理すること。
真締川ポンプ場から発生する沈砂は事業者により搬出を行い、それ以外のし渣、沈砂の搬出に当たっては市が実施する運搬担当者への引き渡しを行うこと。
</t>
  </si>
  <si>
    <r>
      <t xml:space="preserve"> </t>
    </r>
    <r>
      <rPr>
        <sz val="10.5"/>
        <color theme="1"/>
        <rFont val="ＭＳ 明朝"/>
        <family val="1"/>
        <charset val="128"/>
      </rPr>
      <t>雨水ポンプ施設の運転</t>
    </r>
  </si>
  <si>
    <t>保守管理業務の要求水準</t>
  </si>
  <si>
    <t>保守点検業務</t>
  </si>
  <si>
    <t xml:space="preserve">ア　日常点検
事業者は、巡回等により、対象施設の異常の有無及び作動状況を確認し、確認結果を記録及び保管すること。
イ　定期点検業務
　事業者は、対象施設の損傷、腐食及び摩耗状況等を確認し、修理等の対策の必要性、対策方法等を検討するために、定期的に点検を行うこと。また、必要に応じて機器の分解点検等を行い、消耗品や部品の交換等の処置を行い、その状況を記録及び保管すること。
ウ　法定点検業務
　事業者は、関係法令等に定める点検及び検査を行うこと。
エ　保守業務
事業者は、常に各機器が正常に稼働するよう、対象施設に対して、定期的な油の補充・交換及び清掃や、異常が発見された場合には、調整・修理・取替等を行うこと。
オ　マンホールポンプ場の点検・清掃
　　下水マンホールポンプ場は、ポンプの故障や閉塞による汚水の溢水が発生しないよう点検・
清掃を行うこと。
また、各マンホールポンプ場の流入特性を踏まえ、各施設・設備の点検頻度及び項目を設定すること。
</t>
  </si>
  <si>
    <t xml:space="preserve">カ　電気工作物に関する事項
事業者は、電気事業法に基づき保安規程を定め、これに基づき電気工作物の巡視、点検、 測定、並びに技術基準を遵守するための修理、改造及び移設等を実施すること。また、電気主任技術者（以下「主任技術者」という。）を選任（外部委託を含む）するとともに、保安規程及び主任技術者の届出は、事業者が行うこと。
</t>
  </si>
  <si>
    <t>調査業務</t>
  </si>
  <si>
    <t xml:space="preserve">事業者は、各機器の特性に応じて、目視・聴覚等による定性的な把握や、測定機器等を用いて劣化の実態や動向を確認し、記録すること。
なお、改築時期や範囲を特定するための基礎資料となるため、客観的に調査結果の妥当性が判断できるよう努めること。
</t>
  </si>
  <si>
    <t>修繕業務</t>
  </si>
  <si>
    <t xml:space="preserve">事業者は、保守点検及び調査等の結果により、機能維持や施設のライフサイクルコスト低減の観点から、予防保全的に分解整備や修繕を行った方が望ましい設備が確認された場合には、分解整備や修繕等を実施し、機能の維持や状態の回復を図ること。
また、突発的に生じた設備等の故障、不良、破損などが生じた場合は、速やかに修繕などを実施し、その機能の回復を図ること（修繕には取替を含む）。
ア　修繕業務に係る費用
　事業者は、各施設の修繕業務に係る費用として、10,000,000円（税抜）/年を計上するものとし、計上した費用を上限として、修繕業務実績により各年度毎に清算するものとする。
　　なお、事業者は個々の修繕業務の実施の際には、事前に当該修繕の内容・費用を見積書として市に提出し、その承諾を得るものとする。ただし、緊急時等やむを得ない場合及び10 万円以下の修繕は、事前の実施連絡を行った上で、終了後に、当該修繕の内容・費用を市に提出すること。また、内製による対応については部品等購入費に限る。
</t>
  </si>
  <si>
    <t>雨水ポンプ施設の保守点検</t>
  </si>
  <si>
    <t xml:space="preserve">事業者は、雨水ポンプ場の除塵機等沈砂池設備、ポンプ設備、電源設備、補機類等の各設備が確実に動作するように、平常時から保守点検を実施すること。また各設備の特性を踏まえた項目を設定の上、保守点検にあたること。
　また運転状況について、点検整備報告書に記録するとともに、必要時に引き出せるような管理を行うこと。
</t>
  </si>
  <si>
    <t>市の計画業務策定に対する協力業務</t>
  </si>
  <si>
    <t xml:space="preserve">事業者は、本業務を通じて蓄積したノウハウ等を踏まえ、市が策定を想定している下水道事業計画及びストックマネジメント計画等の策定に資する情報の提供、協力及び提案を行うこと。具体的には次の事項を含んだ情報提供、協力を行うこと。
①　維持管理日報、月報、年報（不具合発生記録、苦情発生記録等含む）
②　保守点検記録
③　調査記録
</t>
  </si>
  <si>
    <t>各業務に対する計画業務</t>
  </si>
  <si>
    <t xml:space="preserve">ア　業務実施計画書
事業者は、事業期間全体の業務に関する業務実施計画書、年間の業務に関する年間業務実施計画書、月間の業務に関する月間業務計画書を作成するとともに、市と協議の上決定し、市に提出すること。また、計画書の作成にあたっては、次に掲げる事項を含めること。
なお、年間業務計画書は本事業開始予定日の30日前までに年間業務計画書を市に提出すること。またそれ以降の各事業年度については、当該事業開始前年度の2月末日までに年間事業計画書を市に提出すること。また、月間業務計画書は当該事業開始前月末日までに市に提出すること。
①　業務概要
②　管理体制
③　業務計画
④　業務実施方法
⑤　緊急時対応計画
⑥　その他必要事項
イ　業務報告書
事業者は、業務実施計画書を踏まえて、年間の業務に関する年間業務実施報告書、月間の業務に関する月間業務実施報告書を作成するとともに、市と協議の上決定し、市に提出すること。
</t>
  </si>
  <si>
    <t>環境保全業務</t>
  </si>
  <si>
    <t xml:space="preserve">業務の実施に当たっては、地域住民の生活環境に十分配慮し、適正な環境衛生管理を行うこと。また、業務に使用する建物内は、日常的な清掃を励行し、清潔に保持すること。
植栽管理や除草について、定期的な草刈と樹木の剪定を実施し、施設の作業性及び美観を損なわないよう、適切な時期に実施すること。
また、対象施設の敷地境界において、毎年以下に示す悪臭物質を測定分析し、分析結果を市に報告すること。なお、採取日時は市と協議の上決定すること。
①　アンモニア
②　硫化水素
③　メチルメルカプタン
④　硫化メチル
⑤　二硫化メチル
</t>
  </si>
  <si>
    <t>安全衛生管理業務</t>
  </si>
  <si>
    <t xml:space="preserve">事業者は、安全衛生管理及び安全活動を推進すること。
また、災害原因である危険を排除することに努め、排除できない危険については保護具等で危険ゼロを確保し、作業手順を全員が遵守してミスやエラーを予防すること。
</t>
  </si>
  <si>
    <t>その他必要な業務</t>
  </si>
  <si>
    <t xml:space="preserve">ア　マニュアル整備業務
事業者は、運転管理マニュアルのほか、保守点検、水質管理、環境整備、保安管理、災害及び緊急時対応（危機管理マニュアル）、その他の各業務のマニュアルを作成するとともに、市と協議の上、策定し、見直しと改善、整備を行うこと。
イ　災害及び緊急時対応業務
災害や事故、機器故障の発生など緊急時における一次対応を行い、応急措置を講じ被害を最小限に抑えるとともに、危機管理マニュアルに基づき、初期対応、連絡、原因調査、修繕依頼、支援依頼、復旧対応などを行うこと。
定期的に非常時対応訓練を発注者と連携して実施するとともに、災害や事故発生時等において速やかに対応できる体制を構築すること。
</t>
  </si>
  <si>
    <t xml:space="preserve">雨水ポンプは、水位変動による自動運転のほか、大雨注意報・警報などの大雨が予想される場合、速やかに集合の上、現場手動にてポンプ運転等を行い、浸水被害の発生防止に努めること。
ア　人員配置基準
対象となる小串ポンプ場及び真締川ポンプ場に雨水ポンプ施設（エンジン形式の雨水ポンプ）の運転経験1年以上を有する人員を配置すること。
イ　現場待機運転
流入変動に速やかに対応するため、ポンプ運転にあたっては吐出弁等を操作し、発停頻度の低減に努めること。
ウ　その他
　小串ポンプ場及び真締川ポンプ場への集合判断基準や参集時間、待機体制、運転方法等については、現状の運転仕様書を参考に市と協議の上定めること。
　なお、定めた参集時間や運転方法等について、実際に運転を行う事でより効率的・効果的な提案があれば市と協議の上、内容の見直しを妨げない。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</si>
</sst>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_);\(0\)"/>
  </numFmts>
  <fonts count="20">
    <font>
      <sz val="11"/>
      <color theme="1"/>
      <name val="Yu Gothic"/>
      <family val="2"/>
      <scheme val="minor"/>
    </font>
    <font>
      <sz val="10"/>
      <color theme="1"/>
      <name val="Arial"/>
      <family val="2"/>
    </font>
    <font>
      <sz val="18"/>
      <color theme="3"/>
      <name val="Yu Gothic Light"/>
      <family val="2"/>
      <charset val="128"/>
      <scheme val="major"/>
    </font>
    <font>
      <b/>
      <sz val="15"/>
      <color theme="3"/>
      <name val="Yu Gothic"/>
      <family val="2"/>
      <charset val="128"/>
      <scheme val="minor"/>
    </font>
    <font>
      <sz val="6"/>
      <name val="Yu Gothic"/>
      <family val="3"/>
      <charset val="128"/>
      <scheme val="minor"/>
    </font>
    <font>
      <sz val="10.5"/>
      <color theme="1"/>
      <name val="ＭＳ 明朝"/>
      <family val="1"/>
      <charset val="128"/>
    </font>
    <font>
      <sz val="10.5"/>
      <name val="ＭＳ 明朝"/>
      <family val="1"/>
      <charset val="128"/>
    </font>
    <font>
      <sz val="10.5"/>
      <color theme="1"/>
      <name val="Times New Roman"/>
      <family val="1"/>
    </font>
    <font>
      <b/>
      <sz val="10.5"/>
      <color rgb="FFFF0000"/>
      <name val="Times New Roman"/>
      <family val="1"/>
    </font>
    <font>
      <sz val="10.5"/>
      <name val="Times New Roman"/>
      <family val="1"/>
    </font>
    <font>
      <sz val="10.5"/>
      <color theme="1"/>
      <name val="ＭＳ Ｐ明朝"/>
      <family val="1"/>
      <charset val="128"/>
    </font>
    <font>
      <sz val="10.5"/>
      <color theme="1"/>
      <name val="ＭＳ Ｐゴシック"/>
      <family val="3"/>
      <charset val="128"/>
    </font>
    <font>
      <sz val="10"/>
      <color theme="1"/>
      <name val="Times New Roman"/>
      <family val="1"/>
    </font>
    <font>
      <sz val="10"/>
      <color theme="1"/>
      <name val="ＭＳ Ｐ明朝"/>
      <family val="1"/>
      <charset val="128"/>
    </font>
    <font>
      <sz val="10"/>
      <name val="ＭＳ Ｐ明朝"/>
      <family val="1"/>
      <charset val="128"/>
    </font>
    <font>
      <sz val="10"/>
      <name val="Times New Roman"/>
      <family val="1"/>
      <charset val="128"/>
    </font>
    <font>
      <vertAlign val="superscript"/>
      <sz val="10.5"/>
      <color theme="1"/>
      <name val="ＭＳ 明朝"/>
      <family val="1"/>
      <charset val="128"/>
    </font>
    <font>
      <sz val="16"/>
      <color theme="1"/>
      <name val="ＭＳ 明朝"/>
      <family val="1"/>
      <charset val="128"/>
    </font>
    <font>
      <sz val="6"/>
      <name val="ＭＳ Ｐゴシック"/>
      <family val="3"/>
      <charset val="128"/>
    </font>
    <font>
      <sz val="10.5"/>
      <color theme="1"/>
      <name val="Wingdings"/>
      <family val="1"/>
      <charset val="2"/>
    </font>
  </fonts>
  <fills count="4">
    <fill>
      <patternFill patternType="none"/>
    </fill>
    <fill>
      <patternFill patternType="gray125"/>
    </fill>
    <fill>
      <patternFill patternType="solid">
        <fgColor theme="8" tint="0.79998"/>
        <bgColor indexed="64"/>
      </patternFill>
    </fill>
    <fill>
      <patternFill patternType="solid">
        <fgColor theme="7" tint="0.79998"/>
        <bgColor indexed="64"/>
      </patternFill>
    </fill>
  </fills>
  <borders count="61">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style="thin">
        <color auto="1"/>
      </right>
      <top style="thin">
        <color auto="1"/>
      </top>
      <bottom/>
    </border>
    <border>
      <left style="thin">
        <color auto="1"/>
      </left>
      <right/>
      <top/>
      <bottom/>
    </border>
    <border>
      <left/>
      <right style="thin">
        <color auto="1"/>
      </right>
      <top/>
      <bottom/>
    </border>
    <border>
      <left style="thin">
        <color auto="1"/>
      </left>
      <right style="thin">
        <color auto="1"/>
      </right>
      <top/>
      <bottom/>
    </border>
    <border>
      <left style="thin">
        <color auto="1"/>
      </left>
      <right/>
      <top style="double">
        <color auto="1"/>
      </top>
      <bottom/>
    </border>
    <border>
      <left/>
      <right/>
      <top style="double">
        <color auto="1"/>
      </top>
      <bottom style="thin">
        <color auto="1"/>
      </bottom>
    </border>
    <border>
      <left/>
      <right style="thin">
        <color auto="1"/>
      </right>
      <top style="double">
        <color auto="1"/>
      </top>
      <bottom style="thin">
        <color auto="1"/>
      </bottom>
    </border>
    <border>
      <left style="thin">
        <color auto="1"/>
      </left>
      <right style="thin">
        <color auto="1"/>
      </right>
      <top style="double">
        <color auto="1"/>
      </top>
      <bottom style="thin">
        <color auto="1"/>
      </bottom>
    </border>
    <border>
      <left style="thin">
        <color auto="1"/>
      </left>
      <right/>
      <top style="thin">
        <color auto="1"/>
      </top>
      <bottom style="hair">
        <color auto="1"/>
      </bottom>
    </border>
    <border>
      <left/>
      <right/>
      <top style="thin">
        <color auto="1"/>
      </top>
      <bottom style="hair">
        <color auto="1"/>
      </bottom>
    </border>
    <border>
      <left/>
      <right style="thin">
        <color auto="1"/>
      </right>
      <top style="thin">
        <color auto="1"/>
      </top>
      <bottom style="hair">
        <color auto="1"/>
      </bottom>
    </border>
    <border>
      <left style="thin">
        <color auto="1"/>
      </left>
      <right style="thin">
        <color auto="1"/>
      </right>
      <top style="thin">
        <color auto="1"/>
      </top>
      <bottom style="hair">
        <color auto="1"/>
      </bottom>
    </border>
    <border>
      <left style="thin">
        <color auto="1"/>
      </left>
      <right/>
      <top style="hair">
        <color auto="1"/>
      </top>
      <bottom style="thin">
        <color auto="1"/>
      </bottom>
    </border>
    <border>
      <left/>
      <right/>
      <top style="hair">
        <color auto="1"/>
      </top>
      <bottom style="thin">
        <color auto="1"/>
      </bottom>
    </border>
    <border>
      <left/>
      <right style="thin">
        <color auto="1"/>
      </right>
      <top style="hair">
        <color auto="1"/>
      </top>
      <bottom style="thin">
        <color auto="1"/>
      </bottom>
    </border>
    <border>
      <left style="thin">
        <color auto="1"/>
      </left>
      <right style="thin">
        <color auto="1"/>
      </right>
      <top style="hair">
        <color auto="1"/>
      </top>
      <bottom style="thin">
        <color auto="1"/>
      </bottom>
    </border>
    <border>
      <left/>
      <right/>
      <top style="thin">
        <color auto="1"/>
      </top>
      <bottom style="thin">
        <color auto="1"/>
      </bottom>
    </border>
    <border>
      <left style="thin">
        <color auto="1"/>
      </left>
      <right/>
      <top style="thin">
        <color auto="1"/>
      </top>
      <bottom style="thin">
        <color auto="1"/>
      </bottom>
    </border>
    <border>
      <left/>
      <right style="thin">
        <color auto="1"/>
      </right>
      <top style="thin">
        <color auto="1"/>
      </top>
      <bottom style="thin">
        <color auto="1"/>
      </bottom>
    </border>
    <border>
      <left style="thin">
        <color auto="1"/>
      </left>
      <right/>
      <top style="hair">
        <color auto="1"/>
      </top>
      <bottom style="hair">
        <color auto="1"/>
      </bottom>
    </border>
    <border>
      <left/>
      <right style="thin">
        <color auto="1"/>
      </right>
      <top style="hair">
        <color auto="1"/>
      </top>
      <bottom style="hair">
        <color auto="1"/>
      </bottom>
    </border>
    <border>
      <left style="thin">
        <color auto="1"/>
      </left>
      <right style="thin">
        <color auto="1"/>
      </right>
      <top style="hair">
        <color auto="1"/>
      </top>
      <bottom style="hair">
        <color auto="1"/>
      </bottom>
    </border>
    <border>
      <left style="thin">
        <color auto="1"/>
      </left>
      <right/>
      <top style="hair">
        <color auto="1"/>
      </top>
      <bottom/>
    </border>
    <border>
      <left/>
      <right style="thin">
        <color auto="1"/>
      </right>
      <top style="hair">
        <color auto="1"/>
      </top>
      <bottom/>
    </border>
    <border>
      <left style="thin">
        <color auto="1"/>
      </left>
      <right style="thin">
        <color auto="1"/>
      </right>
      <top style="hair">
        <color auto="1"/>
      </top>
      <bottom/>
    </border>
    <border>
      <left style="hair">
        <color auto="1"/>
      </left>
      <right style="thin">
        <color auto="1"/>
      </right>
      <top style="hair">
        <color auto="1"/>
      </top>
      <bottom style="hair">
        <color auto="1"/>
      </bottom>
    </border>
    <border>
      <left style="hair">
        <color auto="1"/>
      </left>
      <right style="thin">
        <color auto="1"/>
      </right>
      <top style="hair">
        <color auto="1"/>
      </top>
      <bottom/>
    </border>
    <border>
      <left/>
      <right/>
      <top style="hair">
        <color auto="1"/>
      </top>
      <bottom style="hair">
        <color auto="1"/>
      </bottom>
    </border>
    <border>
      <left style="thin">
        <color auto="1"/>
      </left>
      <right/>
      <top style="hair">
        <color auto="1"/>
      </top>
      <bottom style="double">
        <color auto="1"/>
      </bottom>
    </border>
    <border>
      <left/>
      <right/>
      <top style="hair">
        <color auto="1"/>
      </top>
      <bottom style="double">
        <color auto="1"/>
      </bottom>
    </border>
    <border>
      <left/>
      <right style="thin">
        <color auto="1"/>
      </right>
      <top style="hair">
        <color auto="1"/>
      </top>
      <bottom style="double">
        <color auto="1"/>
      </bottom>
    </border>
    <border>
      <left style="thin">
        <color auto="1"/>
      </left>
      <right style="thin">
        <color auto="1"/>
      </right>
      <top style="hair">
        <color auto="1"/>
      </top>
      <bottom style="double">
        <color auto="1"/>
      </bottom>
    </border>
    <border>
      <left/>
      <right/>
      <top style="hair">
        <color auto="1"/>
      </top>
      <bottom/>
    </border>
    <border>
      <left style="thin">
        <color auto="1"/>
      </left>
      <right style="thin">
        <color auto="1"/>
      </right>
      <top style="thin">
        <color auto="1"/>
      </top>
      <bottom style="thin">
        <color auto="1"/>
      </bottom>
    </border>
    <border>
      <left/>
      <right/>
      <top/>
      <bottom style="hair">
        <color auto="1"/>
      </bottom>
    </border>
    <border>
      <left/>
      <right style="thin">
        <color auto="1"/>
      </right>
      <top/>
      <bottom style="hair">
        <color auto="1"/>
      </bottom>
    </border>
    <border>
      <left style="thin">
        <color auto="1"/>
      </left>
      <right style="thin">
        <color auto="1"/>
      </right>
      <top/>
      <bottom style="hair">
        <color auto="1"/>
      </bottom>
    </border>
    <border>
      <left/>
      <right/>
      <top style="double">
        <color auto="1"/>
      </top>
      <bottom/>
    </border>
    <border>
      <left style="thin">
        <color auto="1"/>
      </left>
      <right/>
      <top/>
      <bottom style="thin">
        <color auto="1"/>
      </bottom>
    </border>
    <border>
      <left style="thin">
        <color auto="1"/>
      </left>
      <right style="thin">
        <color auto="1"/>
      </right>
      <top/>
      <bottom style="thin">
        <color auto="1"/>
      </bottom>
    </border>
    <border>
      <left/>
      <right style="thin">
        <color auto="1"/>
      </right>
      <top style="double">
        <color auto="1"/>
      </top>
      <bottom/>
    </border>
    <border>
      <left/>
      <right/>
      <top style="thin">
        <color auto="1"/>
      </top>
      <bottom style="double">
        <color auto="1"/>
      </bottom>
    </border>
    <border>
      <left/>
      <right style="thin">
        <color auto="1"/>
      </right>
      <top style="thin">
        <color auto="1"/>
      </top>
      <bottom style="double">
        <color auto="1"/>
      </bottom>
    </border>
    <border>
      <left style="thin">
        <color auto="1"/>
      </left>
      <right style="thin">
        <color auto="1"/>
      </right>
      <top style="thin">
        <color auto="1"/>
      </top>
      <bottom style="double">
        <color auto="1"/>
      </bottom>
    </border>
    <border>
      <left style="thin">
        <color auto="1"/>
      </left>
      <right style="thin">
        <color auto="1"/>
      </right>
      <top/>
      <bottom style="double">
        <color auto="1"/>
      </bottom>
    </border>
    <border>
      <left style="thin">
        <color auto="1"/>
      </left>
      <right/>
      <top/>
      <bottom style="hair">
        <color auto="1"/>
      </bottom>
    </border>
    <border>
      <left style="thin">
        <color auto="1"/>
      </left>
      <right style="thin">
        <color auto="1"/>
      </right>
      <top style="double">
        <color auto="1"/>
      </top>
      <bottom/>
    </border>
    <border>
      <left style="thin">
        <color auto="1"/>
      </left>
      <right/>
      <top style="thin">
        <color auto="1"/>
      </top>
      <bottom style="double">
        <color auto="1"/>
      </bottom>
    </border>
    <border>
      <left style="hair">
        <color auto="1"/>
      </left>
      <right/>
      <top style="hair">
        <color auto="1"/>
      </top>
      <bottom style="hair">
        <color auto="1"/>
      </bottom>
    </border>
    <border>
      <left style="hair">
        <color auto="1"/>
      </left>
      <right/>
      <top style="hair">
        <color auto="1"/>
      </top>
      <bottom/>
    </border>
    <border>
      <left style="thin">
        <color auto="1"/>
      </left>
      <right style="hair">
        <color auto="1"/>
      </right>
      <top/>
      <bottom/>
    </border>
    <border>
      <left style="thin">
        <color auto="1"/>
      </left>
      <right style="hair">
        <color auto="1"/>
      </right>
      <top/>
      <bottom style="hair">
        <color auto="1"/>
      </bottom>
    </border>
    <border>
      <left style="thin">
        <color auto="1"/>
      </left>
      <right/>
      <top style="double">
        <color auto="1"/>
      </top>
      <bottom style="thin">
        <color auto="1"/>
      </bottom>
    </border>
    <border>
      <left style="thin">
        <color auto="1"/>
      </left>
      <right style="hair">
        <color auto="1"/>
      </right>
      <top style="hair">
        <color auto="1"/>
      </top>
      <bottom/>
    </border>
    <border>
      <left style="thin">
        <color auto="1"/>
      </left>
      <right style="hair">
        <color auto="1"/>
      </right>
      <top/>
      <bottom style="thin">
        <color auto="1"/>
      </bottom>
    </border>
    <border>
      <left/>
      <right/>
      <top/>
      <bottom style="thin">
        <color auto="1"/>
      </bottom>
    </border>
    <border>
      <left style="hair">
        <color auto="1"/>
      </left>
      <right style="thin">
        <color auto="1"/>
      </right>
      <top style="hair">
        <color auto="1"/>
      </top>
      <bottom style="thin">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9" fontId="0" fillId="0" borderId="0" applyFont="0" applyFill="0" applyBorder="0" applyProtection="0">
      <alignment/>
    </xf>
  </cellStyleXfs>
  <cellXfs count="381">
    <xf numFmtId="0" fontId="0" fillId="0" borderId="0" xfId="0"/>
    <xf numFmtId="0" fontId="7" fillId="0" borderId="0" xfId="0" applyFont="1" applyAlignment="1">
      <alignment vertical="center"/>
    </xf>
    <xf numFmtId="0" fontId="7" fillId="0" borderId="1" xfId="20" applyNumberFormat="1" applyFont="1" applyBorder="1" applyAlignment="1">
      <alignment vertical="center"/>
    </xf>
    <xf numFmtId="0" fontId="7" fillId="0" borderId="2" xfId="20" applyNumberFormat="1" applyFont="1" applyBorder="1" applyAlignment="1">
      <alignment vertical="center"/>
    </xf>
    <xf numFmtId="0" fontId="7" fillId="0" borderId="3" xfId="20" applyNumberFormat="1" applyFont="1" applyBorder="1" applyAlignment="1">
      <alignment vertical="center"/>
    </xf>
    <xf numFmtId="38" fontId="7" fillId="0" borderId="4" xfId="20" applyFont="1" applyBorder="1" applyAlignment="1">
      <alignment horizontal="center" vertical="center"/>
    </xf>
    <xf numFmtId="38" fontId="7" fillId="0" borderId="4" xfId="20" applyFont="1" applyFill="1" applyBorder="1" applyAlignment="1">
      <alignment horizontal="center" vertical="center"/>
    </xf>
    <xf numFmtId="0" fontId="7" fillId="0" borderId="5" xfId="20" applyNumberFormat="1" applyFont="1" applyBorder="1" applyAlignment="1">
      <alignment vertical="center"/>
    </xf>
    <xf numFmtId="0" fontId="7" fillId="0" borderId="0" xfId="20" applyNumberFormat="1" applyFont="1" applyBorder="1" applyAlignment="1">
      <alignment vertical="center"/>
    </xf>
    <xf numFmtId="0" fontId="7" fillId="0" borderId="6" xfId="20" applyNumberFormat="1" applyFont="1" applyBorder="1" applyAlignment="1">
      <alignment vertical="center"/>
    </xf>
    <xf numFmtId="0" fontId="7" fillId="0" borderId="7" xfId="20" applyNumberFormat="1" applyFont="1" applyBorder="1" applyAlignment="1">
      <alignment horizontal="center" vertical="center"/>
    </xf>
    <xf numFmtId="0" fontId="7" fillId="0" borderId="7" xfId="20" applyNumberFormat="1" applyFont="1" applyFill="1" applyBorder="1" applyAlignment="1">
      <alignment horizontal="center" vertical="center"/>
    </xf>
    <xf numFmtId="0" fontId="7" fillId="2" borderId="8" xfId="20" applyNumberFormat="1" applyFont="1" applyFill="1" applyBorder="1" applyAlignment="1">
      <alignment horizontal="left" vertical="center"/>
    </xf>
    <xf numFmtId="0" fontId="7" fillId="2" borderId="9" xfId="20" applyNumberFormat="1" applyFont="1" applyFill="1" applyBorder="1" applyAlignment="1">
      <alignment horizontal="left" vertical="center"/>
    </xf>
    <xf numFmtId="0" fontId="7" fillId="2" borderId="10" xfId="20" applyNumberFormat="1" applyFont="1" applyFill="1" applyBorder="1" applyAlignment="1">
      <alignment horizontal="left" vertical="center"/>
    </xf>
    <xf numFmtId="3" fontId="7" fillId="2" borderId="11" xfId="20" applyNumberFormat="1" applyFont="1" applyFill="1" applyBorder="1" applyAlignment="1">
      <alignment horizontal="right" vertical="center"/>
    </xf>
    <xf numFmtId="38" fontId="7" fillId="2" borderId="11" xfId="20" applyFont="1" applyFill="1" applyBorder="1" applyAlignment="1">
      <alignment horizontal="right" vertical="center"/>
    </xf>
    <xf numFmtId="0" fontId="7" fillId="2" borderId="5" xfId="0" applyFont="1" applyFill="1" applyBorder="1" applyAlignment="1">
      <alignment vertical="center"/>
    </xf>
    <xf numFmtId="0" fontId="7" fillId="0" borderId="1" xfId="20" applyNumberFormat="1" applyFont="1" applyBorder="1" applyAlignment="1">
      <alignment horizontal="left" vertical="center"/>
    </xf>
    <xf numFmtId="0" fontId="7" fillId="0" borderId="2" xfId="20" applyNumberFormat="1" applyFont="1" applyBorder="1" applyAlignment="1">
      <alignment horizontal="left" vertical="center"/>
    </xf>
    <xf numFmtId="0" fontId="7" fillId="0" borderId="3" xfId="0" applyFont="1" applyBorder="1" applyAlignment="1">
      <alignment vertical="center"/>
    </xf>
    <xf numFmtId="3" fontId="7" fillId="0" borderId="4" xfId="20" applyNumberFormat="1" applyFont="1" applyBorder="1" applyAlignment="1">
      <alignment horizontal="right" vertical="center"/>
    </xf>
    <xf numFmtId="38" fontId="7" fillId="0" borderId="4" xfId="20" applyFont="1" applyFill="1" applyBorder="1" applyAlignment="1">
      <alignment horizontal="right" vertical="center"/>
    </xf>
    <xf numFmtId="0" fontId="7" fillId="0" borderId="5" xfId="0" applyFont="1" applyBorder="1" applyAlignment="1">
      <alignment vertical="center"/>
    </xf>
    <xf numFmtId="0" fontId="7" fillId="0" borderId="12" xfId="20" applyNumberFormat="1" applyFont="1" applyBorder="1" applyAlignment="1">
      <alignment horizontal="left" vertical="center"/>
    </xf>
    <xf numFmtId="0" fontId="7" fillId="0" borderId="13" xfId="20" applyNumberFormat="1" applyFont="1" applyBorder="1" applyAlignment="1">
      <alignment horizontal="left" vertical="center"/>
    </xf>
    <xf numFmtId="0" fontId="7" fillId="0" borderId="14" xfId="0" applyFont="1" applyBorder="1" applyAlignment="1">
      <alignment vertical="center" shrinkToFit="1"/>
    </xf>
    <xf numFmtId="3" fontId="7" fillId="3" borderId="15" xfId="20" applyNumberFormat="1" applyFont="1" applyFill="1" applyBorder="1" applyAlignment="1">
      <alignment horizontal="right" vertical="center"/>
    </xf>
    <xf numFmtId="38" fontId="7" fillId="0" borderId="15" xfId="20" applyFont="1" applyFill="1" applyBorder="1" applyAlignment="1">
      <alignment horizontal="right" vertical="center"/>
    </xf>
    <xf numFmtId="0" fontId="7" fillId="3" borderId="16" xfId="0" applyFont="1" applyFill="1" applyBorder="1" applyAlignment="1">
      <alignment horizontal="left" vertical="center"/>
    </xf>
    <xf numFmtId="0" fontId="7" fillId="3" borderId="17" xfId="0" applyFont="1" applyFill="1" applyBorder="1" applyAlignment="1">
      <alignment horizontal="left" vertical="center"/>
    </xf>
    <xf numFmtId="0" fontId="7" fillId="3" borderId="18" xfId="0" applyFont="1" applyFill="1" applyBorder="1" applyAlignment="1">
      <alignment vertical="center" shrinkToFit="1"/>
    </xf>
    <xf numFmtId="3" fontId="7" fillId="3" borderId="19" xfId="20" applyNumberFormat="1" applyFont="1" applyFill="1" applyBorder="1" applyAlignment="1">
      <alignment horizontal="right" vertical="center"/>
    </xf>
    <xf numFmtId="38" fontId="7" fillId="0" borderId="19" xfId="20" applyFont="1" applyFill="1" applyBorder="1" applyAlignment="1">
      <alignment horizontal="right" vertical="center"/>
    </xf>
    <xf numFmtId="0" fontId="7" fillId="2" borderId="7" xfId="0" applyFont="1" applyFill="1" applyBorder="1" applyAlignment="1">
      <alignment vertical="center"/>
    </xf>
    <xf numFmtId="0" fontId="7" fillId="0" borderId="3" xfId="0" applyFont="1" applyBorder="1" applyAlignment="1">
      <alignment vertical="center" shrinkToFit="1"/>
    </xf>
    <xf numFmtId="38" fontId="7" fillId="0" borderId="4" xfId="20" applyFont="1" applyBorder="1" applyAlignment="1">
      <alignment horizontal="right"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7" fillId="3" borderId="3" xfId="20" applyNumberFormat="1" applyFont="1" applyFill="1" applyBorder="1" applyAlignment="1">
      <alignment vertical="center" shrinkToFit="1"/>
    </xf>
    <xf numFmtId="3" fontId="7" fillId="3" borderId="4" xfId="20" applyNumberFormat="1" applyFont="1" applyFill="1" applyBorder="1" applyAlignment="1">
      <alignment horizontal="right" vertical="center"/>
    </xf>
    <xf numFmtId="0" fontId="7" fillId="2" borderId="1" xfId="0" applyFont="1" applyFill="1" applyBorder="1" applyAlignment="1">
      <alignment horizontal="left" vertical="center"/>
    </xf>
    <xf numFmtId="0" fontId="7" fillId="2" borderId="20"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vertical="center" shrinkToFit="1"/>
    </xf>
    <xf numFmtId="3" fontId="7" fillId="2" borderId="4" xfId="20" applyNumberFormat="1" applyFont="1" applyFill="1" applyBorder="1" applyAlignment="1">
      <alignment horizontal="right" vertical="center"/>
    </xf>
    <xf numFmtId="38" fontId="7" fillId="2" borderId="4" xfId="20" applyFont="1" applyFill="1" applyBorder="1" applyAlignment="1">
      <alignment horizontal="righ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4" xfId="20" applyNumberFormat="1" applyFont="1" applyBorder="1" applyAlignment="1">
      <alignment horizontal="left" vertical="center"/>
    </xf>
    <xf numFmtId="0" fontId="7" fillId="0" borderId="21" xfId="0" applyFont="1" applyBorder="1" applyAlignment="1">
      <alignment vertical="center"/>
    </xf>
    <xf numFmtId="0" fontId="7" fillId="0" borderId="22" xfId="0" applyFont="1" applyBorder="1" applyAlignment="1">
      <alignment vertical="center" shrinkToFit="1"/>
    </xf>
    <xf numFmtId="0" fontId="7" fillId="0" borderId="7" xfId="0" applyFont="1" applyBorder="1" applyAlignment="1">
      <alignment vertical="center"/>
    </xf>
    <xf numFmtId="0" fontId="7" fillId="0" borderId="14" xfId="20" applyNumberFormat="1" applyFont="1" applyBorder="1" applyAlignment="1">
      <alignment vertical="center" shrinkToFit="1"/>
    </xf>
    <xf numFmtId="0" fontId="7" fillId="0" borderId="23" xfId="0" applyFont="1" applyBorder="1" applyAlignment="1">
      <alignment horizontal="left" vertical="center"/>
    </xf>
    <xf numFmtId="0" fontId="7" fillId="0" borderId="24" xfId="0" applyFont="1" applyBorder="1" applyAlignment="1">
      <alignment vertical="center" shrinkToFit="1"/>
    </xf>
    <xf numFmtId="3" fontId="7" fillId="3" borderId="25" xfId="20" applyNumberFormat="1" applyFont="1" applyFill="1" applyBorder="1" applyAlignment="1">
      <alignment horizontal="right" vertical="center"/>
    </xf>
    <xf numFmtId="38" fontId="7" fillId="0" borderId="25" xfId="20" applyFont="1" applyFill="1" applyBorder="1" applyAlignment="1">
      <alignment horizontal="right" vertical="center"/>
    </xf>
    <xf numFmtId="0" fontId="7" fillId="0" borderId="26" xfId="0" applyFont="1" applyBorder="1" applyAlignment="1">
      <alignment horizontal="left" vertical="center"/>
    </xf>
    <xf numFmtId="0" fontId="7" fillId="0" borderId="27" xfId="0" applyFont="1" applyBorder="1" applyAlignment="1">
      <alignment vertical="center" shrinkToFit="1"/>
    </xf>
    <xf numFmtId="3" fontId="7" fillId="0" borderId="28" xfId="20" applyNumberFormat="1" applyFont="1" applyFill="1" applyBorder="1" applyAlignment="1">
      <alignment horizontal="right" vertical="center"/>
    </xf>
    <xf numFmtId="0" fontId="7" fillId="0" borderId="29" xfId="0" applyFont="1" applyBorder="1" applyAlignment="1">
      <alignment vertical="center" shrinkToFit="1"/>
    </xf>
    <xf numFmtId="0" fontId="7" fillId="0" borderId="5" xfId="0" applyFont="1" applyBorder="1" applyAlignment="1">
      <alignment horizontal="left" vertical="center"/>
    </xf>
    <xf numFmtId="3" fontId="7" fillId="3" borderId="28" xfId="20" applyNumberFormat="1" applyFont="1" applyFill="1" applyBorder="1" applyAlignment="1">
      <alignment horizontal="right" vertical="center"/>
    </xf>
    <xf numFmtId="0" fontId="7" fillId="3" borderId="29" xfId="0" applyFont="1" applyFill="1" applyBorder="1" applyAlignment="1">
      <alignment vertical="center" shrinkToFit="1"/>
    </xf>
    <xf numFmtId="0" fontId="7" fillId="3" borderId="30" xfId="0" applyFont="1" applyFill="1" applyBorder="1" applyAlignment="1">
      <alignment vertical="center" shrinkToFit="1"/>
    </xf>
    <xf numFmtId="38" fontId="7" fillId="0" borderId="28" xfId="20" applyFont="1" applyFill="1" applyBorder="1" applyAlignment="1">
      <alignment horizontal="right" vertical="center"/>
    </xf>
    <xf numFmtId="3" fontId="7" fillId="0" borderId="4" xfId="20" applyNumberFormat="1" applyFont="1" applyFill="1" applyBorder="1" applyAlignment="1">
      <alignment horizontal="right" vertical="center"/>
    </xf>
    <xf numFmtId="0" fontId="7" fillId="0" borderId="12" xfId="0" applyFont="1" applyBorder="1" applyAlignment="1">
      <alignment horizontal="left" vertical="center"/>
    </xf>
    <xf numFmtId="0" fontId="7" fillId="3" borderId="27" xfId="0" applyFont="1" applyFill="1" applyBorder="1" applyAlignment="1">
      <alignment vertical="center" shrinkToFit="1"/>
    </xf>
    <xf numFmtId="0" fontId="7" fillId="0" borderId="13" xfId="0" applyFont="1" applyBorder="1" applyAlignment="1">
      <alignment horizontal="left" vertical="center"/>
    </xf>
    <xf numFmtId="0" fontId="7" fillId="3" borderId="23" xfId="0" applyFont="1" applyFill="1" applyBorder="1" applyAlignment="1">
      <alignment horizontal="left" vertical="center"/>
    </xf>
    <xf numFmtId="0" fontId="7" fillId="3" borderId="31" xfId="0" applyFont="1" applyFill="1" applyBorder="1" applyAlignment="1">
      <alignment horizontal="left" vertical="center"/>
    </xf>
    <xf numFmtId="0" fontId="7" fillId="3" borderId="24" xfId="0" applyFont="1" applyFill="1" applyBorder="1" applyAlignment="1">
      <alignment vertical="center" shrinkToFit="1"/>
    </xf>
    <xf numFmtId="0" fontId="7" fillId="3" borderId="32" xfId="0" applyFont="1" applyFill="1" applyBorder="1" applyAlignment="1">
      <alignment vertical="center"/>
    </xf>
    <xf numFmtId="0" fontId="7" fillId="3" borderId="33" xfId="0" applyFont="1" applyFill="1" applyBorder="1" applyAlignment="1">
      <alignment vertical="center"/>
    </xf>
    <xf numFmtId="0" fontId="7" fillId="3" borderId="34" xfId="0" applyFont="1" applyFill="1" applyBorder="1" applyAlignment="1">
      <alignment vertical="center" shrinkToFit="1"/>
    </xf>
    <xf numFmtId="3" fontId="7" fillId="3" borderId="35" xfId="20" applyNumberFormat="1" applyFont="1" applyFill="1" applyBorder="1" applyAlignment="1">
      <alignment horizontal="right" vertical="center"/>
    </xf>
    <xf numFmtId="38" fontId="7" fillId="0" borderId="35" xfId="20" applyFont="1" applyFill="1" applyBorder="1" applyAlignment="1">
      <alignment horizontal="righ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38" fontId="7" fillId="0" borderId="15" xfId="20" applyFont="1" applyBorder="1" applyAlignment="1">
      <alignment vertical="center"/>
    </xf>
    <xf numFmtId="0" fontId="7" fillId="0" borderId="23" xfId="0" applyFont="1" applyBorder="1" applyAlignment="1">
      <alignment vertical="center"/>
    </xf>
    <xf numFmtId="0" fontId="7" fillId="0" borderId="31" xfId="0" applyFont="1" applyBorder="1" applyAlignment="1">
      <alignment vertical="center"/>
    </xf>
    <xf numFmtId="0" fontId="7" fillId="0" borderId="24" xfId="0" applyFont="1" applyBorder="1" applyAlignment="1">
      <alignment vertical="center"/>
    </xf>
    <xf numFmtId="38" fontId="7" fillId="0" borderId="25" xfId="20" applyFont="1" applyBorder="1" applyAlignment="1">
      <alignment vertical="center"/>
    </xf>
    <xf numFmtId="0" fontId="7" fillId="0" borderId="36" xfId="0" applyFont="1" applyBorder="1" applyAlignment="1">
      <alignment vertical="center"/>
    </xf>
    <xf numFmtId="0" fontId="7" fillId="0" borderId="27" xfId="0" applyFont="1" applyBorder="1" applyAlignment="1">
      <alignment vertical="center"/>
    </xf>
    <xf numFmtId="38" fontId="7" fillId="3" borderId="25" xfId="20" applyFont="1" applyFill="1" applyBorder="1" applyAlignment="1">
      <alignment vertical="center"/>
    </xf>
    <xf numFmtId="38" fontId="7" fillId="0" borderId="28" xfId="20" applyFont="1" applyFill="1" applyBorder="1" applyAlignment="1">
      <alignment vertical="center"/>
    </xf>
    <xf numFmtId="0" fontId="7" fillId="3" borderId="12" xfId="0" applyFont="1" applyFill="1" applyBorder="1" applyAlignment="1">
      <alignment vertical="center"/>
    </xf>
    <xf numFmtId="0" fontId="7" fillId="3" borderId="13" xfId="0" applyFont="1" applyFill="1" applyBorder="1" applyAlignment="1">
      <alignment vertical="center"/>
    </xf>
    <xf numFmtId="0" fontId="7" fillId="3" borderId="14" xfId="0" applyFont="1" applyFill="1" applyBorder="1" applyAlignment="1">
      <alignment vertical="center"/>
    </xf>
    <xf numFmtId="38" fontId="7" fillId="3" borderId="15" xfId="20" applyFont="1" applyFill="1" applyBorder="1" applyAlignment="1">
      <alignment vertical="center"/>
    </xf>
    <xf numFmtId="0" fontId="7" fillId="3" borderId="23" xfId="0" applyFont="1" applyFill="1" applyBorder="1" applyAlignment="1">
      <alignment vertical="center"/>
    </xf>
    <xf numFmtId="0" fontId="7" fillId="3" borderId="31" xfId="0" applyFont="1" applyFill="1" applyBorder="1" applyAlignment="1">
      <alignment vertical="center"/>
    </xf>
    <xf numFmtId="0" fontId="7" fillId="3" borderId="24" xfId="0" applyFont="1" applyFill="1" applyBorder="1" applyAlignment="1">
      <alignment vertical="center"/>
    </xf>
    <xf numFmtId="0" fontId="7" fillId="3" borderId="16" xfId="0" applyFont="1" applyFill="1" applyBorder="1" applyAlignment="1">
      <alignment vertical="center"/>
    </xf>
    <xf numFmtId="0" fontId="7" fillId="3" borderId="17" xfId="0" applyFont="1" applyFill="1" applyBorder="1" applyAlignment="1">
      <alignment vertical="center"/>
    </xf>
    <xf numFmtId="0" fontId="7" fillId="2" borderId="1" xfId="20" applyNumberFormat="1" applyFont="1" applyFill="1" applyBorder="1" applyAlignment="1">
      <alignment horizontal="left" vertical="center"/>
    </xf>
    <xf numFmtId="0" fontId="7" fillId="2" borderId="20" xfId="20" applyNumberFormat="1" applyFont="1" applyFill="1" applyBorder="1" applyAlignment="1">
      <alignment horizontal="left" vertical="center"/>
    </xf>
    <xf numFmtId="0" fontId="7" fillId="2" borderId="22" xfId="20" applyNumberFormat="1" applyFont="1" applyFill="1" applyBorder="1" applyAlignment="1">
      <alignment horizontal="left" vertical="center"/>
    </xf>
    <xf numFmtId="38" fontId="7" fillId="2" borderId="37" xfId="20" applyFont="1" applyFill="1" applyBorder="1" applyAlignment="1">
      <alignment horizontal="right" vertical="center"/>
    </xf>
    <xf numFmtId="0" fontId="7" fillId="0" borderId="38" xfId="0" applyFont="1" applyBorder="1" applyAlignment="1">
      <alignment vertical="center"/>
    </xf>
    <xf numFmtId="0" fontId="7" fillId="0" borderId="39" xfId="0" applyFont="1" applyBorder="1" applyAlignment="1">
      <alignment vertical="center"/>
    </xf>
    <xf numFmtId="38" fontId="7" fillId="0" borderId="40" xfId="20" applyFont="1" applyBorder="1" applyAlignment="1">
      <alignment vertical="center"/>
    </xf>
    <xf numFmtId="0" fontId="9" fillId="0" borderId="12" xfId="0" applyFont="1" applyBorder="1" applyAlignment="1">
      <alignment vertical="center"/>
    </xf>
    <xf numFmtId="0" fontId="9" fillId="0" borderId="23" xfId="0" applyFont="1" applyBorder="1" applyAlignment="1">
      <alignment vertical="center"/>
    </xf>
    <xf numFmtId="0" fontId="7" fillId="2" borderId="21" xfId="0" applyFont="1" applyFill="1" applyBorder="1" applyAlignment="1">
      <alignment vertical="center"/>
    </xf>
    <xf numFmtId="0" fontId="7" fillId="2" borderId="20" xfId="0" applyFont="1" applyFill="1" applyBorder="1" applyAlignment="1">
      <alignment vertical="center"/>
    </xf>
    <xf numFmtId="0" fontId="7" fillId="2" borderId="22" xfId="0" applyFont="1" applyFill="1" applyBorder="1" applyAlignment="1">
      <alignment vertical="center"/>
    </xf>
    <xf numFmtId="0" fontId="7" fillId="0" borderId="1" xfId="20" applyNumberFormat="1" applyFont="1" applyFill="1" applyBorder="1" applyAlignment="1">
      <alignment horizontal="left" vertical="center"/>
    </xf>
    <xf numFmtId="0" fontId="7" fillId="0" borderId="2" xfId="20" applyNumberFormat="1" applyFont="1" applyFill="1" applyBorder="1" applyAlignment="1">
      <alignment horizontal="left" vertical="center"/>
    </xf>
    <xf numFmtId="0" fontId="7" fillId="0" borderId="12" xfId="20" applyNumberFormat="1" applyFont="1" applyFill="1" applyBorder="1" applyAlignment="1">
      <alignment horizontal="left" vertical="center"/>
    </xf>
    <xf numFmtId="0" fontId="7" fillId="0" borderId="20" xfId="0" applyFont="1" applyBorder="1" applyAlignment="1">
      <alignment vertical="center"/>
    </xf>
    <xf numFmtId="0" fontId="7" fillId="0" borderId="0" xfId="0" applyFont="1" applyAlignment="1">
      <alignment horizontal="left" vertical="center"/>
    </xf>
    <xf numFmtId="3" fontId="7" fillId="0" borderId="0" xfId="20" applyNumberFormat="1" applyFont="1" applyFill="1" applyBorder="1" applyAlignment="1">
      <alignment horizontal="right" vertical="center"/>
    </xf>
    <xf numFmtId="38" fontId="7" fillId="0" borderId="0" xfId="20" applyFont="1" applyFill="1" applyBorder="1" applyAlignment="1">
      <alignment horizontal="right" vertical="center"/>
    </xf>
    <xf numFmtId="0" fontId="7" fillId="2" borderId="41" xfId="0" applyFont="1" applyFill="1" applyBorder="1" applyAlignment="1">
      <alignment horizontal="left" vertical="center"/>
    </xf>
    <xf numFmtId="0" fontId="7" fillId="2" borderId="42" xfId="0" applyFont="1" applyFill="1" applyBorder="1" applyAlignment="1">
      <alignment vertical="center"/>
    </xf>
    <xf numFmtId="0" fontId="7" fillId="0" borderId="20" xfId="20" applyNumberFormat="1" applyFont="1" applyBorder="1" applyAlignment="1">
      <alignment horizontal="left" vertical="center"/>
    </xf>
    <xf numFmtId="38" fontId="7" fillId="0" borderId="37" xfId="20" applyFont="1" applyFill="1" applyBorder="1" applyAlignment="1">
      <alignment horizontal="right" vertical="center"/>
    </xf>
    <xf numFmtId="0" fontId="6" fillId="0" borderId="23" xfId="0" applyFont="1" applyBorder="1" applyAlignment="1">
      <alignment vertical="center"/>
    </xf>
    <xf numFmtId="0" fontId="10" fillId="0" borderId="23" xfId="0" applyFont="1" applyBorder="1" applyAlignment="1">
      <alignment vertical="center"/>
    </xf>
    <xf numFmtId="0" fontId="7" fillId="3" borderId="36" xfId="0" applyFont="1" applyFill="1" applyBorder="1" applyAlignment="1">
      <alignment vertical="center"/>
    </xf>
    <xf numFmtId="0" fontId="7" fillId="3" borderId="27" xfId="0" applyFont="1" applyFill="1" applyBorder="1" applyAlignment="1">
      <alignment vertical="center"/>
    </xf>
    <xf numFmtId="0" fontId="7" fillId="3" borderId="26"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3" fontId="7" fillId="0" borderId="25" xfId="20" applyNumberFormat="1" applyFont="1" applyFill="1" applyBorder="1" applyAlignment="1">
      <alignment horizontal="right" vertical="center"/>
    </xf>
    <xf numFmtId="3" fontId="7" fillId="0" borderId="15" xfId="20" applyNumberFormat="1" applyFont="1" applyBorder="1" applyAlignment="1">
      <alignment horizontal="right" vertical="center"/>
    </xf>
    <xf numFmtId="0" fontId="7" fillId="0" borderId="31" xfId="20" applyNumberFormat="1" applyFont="1" applyBorder="1" applyAlignment="1">
      <alignment horizontal="left" vertical="center"/>
    </xf>
    <xf numFmtId="0" fontId="7" fillId="3" borderId="18" xfId="0" applyFont="1" applyFill="1" applyBorder="1" applyAlignment="1">
      <alignment vertical="center"/>
    </xf>
    <xf numFmtId="0" fontId="7" fillId="2" borderId="43" xfId="0" applyFont="1" applyFill="1" applyBorder="1" applyAlignment="1">
      <alignment vertical="center"/>
    </xf>
    <xf numFmtId="38" fontId="7" fillId="0" borderId="40" xfId="20" applyFont="1" applyFill="1" applyBorder="1" applyAlignment="1">
      <alignment horizontal="right" vertical="center"/>
    </xf>
    <xf numFmtId="0" fontId="5" fillId="0" borderId="21" xfId="0" applyFont="1" applyBorder="1" applyAlignment="1">
      <alignment vertical="center"/>
    </xf>
    <xf numFmtId="3" fontId="7" fillId="3" borderId="40" xfId="20" applyNumberFormat="1" applyFont="1" applyFill="1" applyBorder="1" applyAlignment="1">
      <alignment horizontal="right" vertical="center"/>
    </xf>
    <xf numFmtId="0" fontId="7" fillId="0" borderId="39" xfId="0" applyFont="1" applyBorder="1" applyAlignment="1">
      <alignment vertical="center" shrinkToFit="1"/>
    </xf>
    <xf numFmtId="0" fontId="11" fillId="0" borderId="6" xfId="20" applyNumberFormat="1" applyFont="1" applyBorder="1" applyAlignment="1">
      <alignment horizontal="center" vertical="center"/>
    </xf>
    <xf numFmtId="0" fontId="7" fillId="0" borderId="18" xfId="0" applyFont="1" applyBorder="1" applyAlignment="1">
      <alignment vertical="center"/>
    </xf>
    <xf numFmtId="38" fontId="7" fillId="3" borderId="40" xfId="20" applyFont="1" applyFill="1" applyBorder="1" applyAlignment="1">
      <alignment vertical="center"/>
    </xf>
    <xf numFmtId="0" fontId="7" fillId="0" borderId="38" xfId="20" applyNumberFormat="1" applyFont="1" applyBorder="1" applyAlignment="1">
      <alignment horizontal="left" vertical="center"/>
    </xf>
    <xf numFmtId="0" fontId="7" fillId="2" borderId="44" xfId="0" applyFont="1" applyFill="1" applyBorder="1" applyAlignment="1">
      <alignment horizontal="left" vertical="center"/>
    </xf>
    <xf numFmtId="3" fontId="7" fillId="2" borderId="37" xfId="20" applyNumberFormat="1" applyFont="1" applyFill="1" applyBorder="1" applyAlignment="1">
      <alignment horizontal="right" vertical="center"/>
    </xf>
    <xf numFmtId="0" fontId="7" fillId="0" borderId="45" xfId="20" applyNumberFormat="1" applyFont="1" applyFill="1" applyBorder="1" applyAlignment="1">
      <alignment horizontal="left" vertical="center"/>
    </xf>
    <xf numFmtId="0" fontId="7" fillId="0" borderId="45" xfId="20" applyNumberFormat="1" applyFont="1" applyBorder="1" applyAlignment="1">
      <alignment horizontal="left" vertical="center"/>
    </xf>
    <xf numFmtId="0" fontId="7" fillId="0" borderId="46" xfId="0" applyFont="1" applyBorder="1" applyAlignment="1">
      <alignment vertical="center"/>
    </xf>
    <xf numFmtId="38" fontId="7" fillId="0" borderId="47" xfId="20" applyFont="1" applyFill="1" applyBorder="1" applyAlignment="1">
      <alignment horizontal="right" vertical="center"/>
    </xf>
    <xf numFmtId="0" fontId="7" fillId="2" borderId="48" xfId="0" applyFont="1" applyFill="1" applyBorder="1" applyAlignment="1">
      <alignment vertical="center"/>
    </xf>
    <xf numFmtId="0" fontId="7" fillId="0" borderId="20" xfId="20" applyNumberFormat="1" applyFont="1" applyFill="1" applyBorder="1" applyAlignment="1">
      <alignment horizontal="left" vertical="center"/>
    </xf>
    <xf numFmtId="0" fontId="7" fillId="0" borderId="22" xfId="0" applyFont="1" applyBorder="1" applyAlignment="1">
      <alignment vertical="center"/>
    </xf>
    <xf numFmtId="3" fontId="7" fillId="3" borderId="37" xfId="20" applyNumberFormat="1" applyFont="1" applyFill="1" applyBorder="1" applyAlignment="1">
      <alignment horizontal="right" vertical="center"/>
    </xf>
    <xf numFmtId="3" fontId="7" fillId="3" borderId="47" xfId="20" applyNumberFormat="1" applyFont="1" applyFill="1" applyBorder="1" applyAlignment="1">
      <alignment horizontal="right" vertical="center"/>
    </xf>
    <xf numFmtId="38" fontId="7" fillId="0" borderId="40" xfId="20" applyFont="1" applyFill="1" applyBorder="1" applyAlignment="1">
      <alignment vertical="center"/>
    </xf>
    <xf numFmtId="0" fontId="11" fillId="0" borderId="0" xfId="0" applyFont="1" applyAlignment="1">
      <alignment vertical="center"/>
    </xf>
    <xf numFmtId="0" fontId="11" fillId="0" borderId="1" xfId="20" applyNumberFormat="1" applyFont="1" applyBorder="1" applyAlignment="1">
      <alignment vertical="center"/>
    </xf>
    <xf numFmtId="0" fontId="11" fillId="0" borderId="2" xfId="20" applyNumberFormat="1" applyFont="1" applyBorder="1" applyAlignment="1">
      <alignment vertical="center"/>
    </xf>
    <xf numFmtId="0" fontId="11" fillId="0" borderId="3" xfId="20" applyNumberFormat="1" applyFont="1" applyBorder="1" applyAlignment="1">
      <alignment vertical="center"/>
    </xf>
    <xf numFmtId="38" fontId="11" fillId="0" borderId="4" xfId="20" applyFont="1" applyFill="1" applyBorder="1" applyAlignment="1">
      <alignment horizontal="center" vertical="center"/>
    </xf>
    <xf numFmtId="0" fontId="11" fillId="0" borderId="5" xfId="20" applyNumberFormat="1" applyFont="1" applyBorder="1" applyAlignment="1">
      <alignment vertical="center"/>
    </xf>
    <xf numFmtId="0" fontId="11" fillId="0" borderId="0" xfId="20" applyNumberFormat="1" applyFont="1" applyBorder="1" applyAlignment="1">
      <alignment vertical="center"/>
    </xf>
    <xf numFmtId="0" fontId="11" fillId="0" borderId="0" xfId="20" applyNumberFormat="1" applyFont="1" applyBorder="1" applyAlignment="1">
      <alignment horizontal="center" vertical="center"/>
    </xf>
    <xf numFmtId="0" fontId="11" fillId="0" borderId="6" xfId="20" applyNumberFormat="1" applyFont="1" applyBorder="1" applyAlignment="1">
      <alignment vertical="center"/>
    </xf>
    <xf numFmtId="0" fontId="11" fillId="0" borderId="7" xfId="20" applyNumberFormat="1" applyFont="1" applyFill="1" applyBorder="1" applyAlignment="1">
      <alignment horizontal="center" vertical="center"/>
    </xf>
    <xf numFmtId="0" fontId="11" fillId="2" borderId="8" xfId="20" applyNumberFormat="1" applyFont="1" applyFill="1" applyBorder="1" applyAlignment="1">
      <alignment horizontal="left" vertical="center"/>
    </xf>
    <xf numFmtId="0" fontId="11" fillId="2" borderId="9" xfId="20" applyNumberFormat="1" applyFont="1" applyFill="1" applyBorder="1" applyAlignment="1">
      <alignment horizontal="left" vertical="center"/>
    </xf>
    <xf numFmtId="0" fontId="11" fillId="2" borderId="10" xfId="20" applyNumberFormat="1" applyFont="1" applyFill="1" applyBorder="1" applyAlignment="1">
      <alignment horizontal="left" vertical="center"/>
    </xf>
    <xf numFmtId="3" fontId="11" fillId="2" borderId="11" xfId="20" applyNumberFormat="1" applyFont="1" applyFill="1" applyBorder="1" applyAlignment="1">
      <alignment horizontal="right" vertical="center"/>
    </xf>
    <xf numFmtId="0" fontId="11" fillId="2" borderId="5" xfId="0" applyFont="1" applyFill="1" applyBorder="1" applyAlignment="1">
      <alignment vertical="center"/>
    </xf>
    <xf numFmtId="38" fontId="11" fillId="0" borderId="1" xfId="20" applyFont="1" applyBorder="1" applyAlignment="1">
      <alignment horizontal="left" vertical="center"/>
    </xf>
    <xf numFmtId="38" fontId="11" fillId="0" borderId="2" xfId="20" applyFont="1" applyBorder="1" applyAlignment="1">
      <alignment horizontal="left" vertical="center"/>
    </xf>
    <xf numFmtId="0" fontId="11" fillId="0" borderId="3" xfId="0" applyFont="1" applyBorder="1" applyAlignment="1">
      <alignment vertical="center"/>
    </xf>
    <xf numFmtId="3" fontId="11" fillId="0" borderId="4" xfId="20" applyNumberFormat="1" applyFont="1" applyBorder="1" applyAlignment="1">
      <alignment horizontal="right" vertical="center"/>
    </xf>
    <xf numFmtId="3" fontId="11" fillId="0" borderId="4" xfId="20" applyNumberFormat="1" applyFont="1" applyFill="1" applyBorder="1" applyAlignment="1">
      <alignment horizontal="right" vertical="center"/>
    </xf>
    <xf numFmtId="0" fontId="11" fillId="0" borderId="5" xfId="0" applyFont="1" applyBorder="1" applyAlignment="1">
      <alignment vertical="center"/>
    </xf>
    <xf numFmtId="0" fontId="11" fillId="0" borderId="12" xfId="0" applyFont="1" applyBorder="1" applyAlignment="1">
      <alignment horizontal="left" vertical="center"/>
    </xf>
    <xf numFmtId="0" fontId="11" fillId="0" borderId="14" xfId="0" applyFont="1" applyBorder="1" applyAlignment="1">
      <alignment vertical="center"/>
    </xf>
    <xf numFmtId="12" fontId="11" fillId="0" borderId="14" xfId="0" applyNumberFormat="1" applyFont="1" applyBorder="1" applyAlignment="1">
      <alignment vertical="center"/>
    </xf>
    <xf numFmtId="3" fontId="11" fillId="3" borderId="15" xfId="20" applyNumberFormat="1" applyFont="1" applyFill="1" applyBorder="1" applyAlignment="1">
      <alignment horizontal="right" vertical="center"/>
    </xf>
    <xf numFmtId="3" fontId="11" fillId="0" borderId="15" xfId="20" applyNumberFormat="1" applyFont="1" applyFill="1" applyBorder="1" applyAlignment="1">
      <alignment horizontal="right" vertical="center"/>
    </xf>
    <xf numFmtId="0" fontId="11" fillId="0" borderId="16" xfId="0" applyFont="1" applyBorder="1" applyAlignment="1">
      <alignment horizontal="left" vertical="center"/>
    </xf>
    <xf numFmtId="0" fontId="11" fillId="0" borderId="18" xfId="0" applyFont="1" applyBorder="1" applyAlignment="1">
      <alignment vertical="center"/>
    </xf>
    <xf numFmtId="12" fontId="11" fillId="0" borderId="18" xfId="0" applyNumberFormat="1" applyFont="1" applyBorder="1" applyAlignment="1">
      <alignment vertical="center"/>
    </xf>
    <xf numFmtId="3" fontId="11" fillId="3" borderId="19" xfId="20" applyNumberFormat="1" applyFont="1" applyFill="1" applyBorder="1" applyAlignment="1">
      <alignment horizontal="right" vertical="center"/>
    </xf>
    <xf numFmtId="3" fontId="11" fillId="0" borderId="19" xfId="20" applyNumberFormat="1" applyFont="1" applyFill="1" applyBorder="1" applyAlignment="1">
      <alignment horizontal="right" vertical="center"/>
    </xf>
    <xf numFmtId="12" fontId="11" fillId="0" borderId="3" xfId="0" applyNumberFormat="1" applyFont="1" applyBorder="1" applyAlignment="1">
      <alignment vertical="center"/>
    </xf>
    <xf numFmtId="0" fontId="11" fillId="0" borderId="42" xfId="0" applyFont="1" applyBorder="1" applyAlignment="1">
      <alignment vertical="center"/>
    </xf>
    <xf numFmtId="0" fontId="11" fillId="2" borderId="7" xfId="0" applyFont="1" applyFill="1" applyBorder="1" applyAlignment="1">
      <alignment vertical="center"/>
    </xf>
    <xf numFmtId="0" fontId="11" fillId="2" borderId="42" xfId="0" applyFont="1" applyFill="1" applyBorder="1" applyAlignment="1">
      <alignment vertical="center"/>
    </xf>
    <xf numFmtId="0" fontId="11" fillId="0" borderId="23" xfId="0" applyFont="1" applyBorder="1" applyAlignment="1">
      <alignment horizontal="left" vertical="center"/>
    </xf>
    <xf numFmtId="0" fontId="11" fillId="0" borderId="24" xfId="0" applyFont="1" applyBorder="1" applyAlignment="1">
      <alignment vertical="center"/>
    </xf>
    <xf numFmtId="12" fontId="11" fillId="0" borderId="24" xfId="0" applyNumberFormat="1" applyFont="1" applyBorder="1" applyAlignment="1">
      <alignment vertical="center"/>
    </xf>
    <xf numFmtId="3" fontId="11" fillId="3" borderId="25" xfId="20" applyNumberFormat="1" applyFont="1" applyFill="1" applyBorder="1" applyAlignment="1">
      <alignment horizontal="right" vertical="center"/>
    </xf>
    <xf numFmtId="3" fontId="11" fillId="0" borderId="25" xfId="20" applyNumberFormat="1" applyFont="1" applyFill="1" applyBorder="1" applyAlignment="1">
      <alignment horizontal="right" vertical="center"/>
    </xf>
    <xf numFmtId="0" fontId="5" fillId="0" borderId="26" xfId="20" applyNumberFormat="1" applyFont="1" applyFill="1" applyBorder="1" applyAlignment="1">
      <alignment horizontal="left" vertical="center"/>
    </xf>
    <xf numFmtId="0" fontId="7" fillId="0" borderId="36" xfId="20" applyNumberFormat="1" applyFont="1" applyFill="1" applyBorder="1" applyAlignment="1">
      <alignment horizontal="left" vertical="center"/>
    </xf>
    <xf numFmtId="0" fontId="11" fillId="0" borderId="0" xfId="0" applyFont="1" applyAlignment="1">
      <alignment horizontal="right" vertical="center"/>
    </xf>
    <xf numFmtId="0" fontId="7" fillId="0" borderId="9" xfId="20" applyNumberFormat="1" applyFont="1" applyBorder="1" applyAlignment="1">
      <alignment vertical="center"/>
    </xf>
    <xf numFmtId="0" fontId="7" fillId="0" borderId="10" xfId="20" applyNumberFormat="1" applyFont="1" applyBorder="1" applyAlignment="1">
      <alignment vertical="center"/>
    </xf>
    <xf numFmtId="38" fontId="7" fillId="0" borderId="11" xfId="20" applyFont="1" applyBorder="1" applyAlignment="1">
      <alignment horizontal="right" vertical="center"/>
    </xf>
    <xf numFmtId="0" fontId="7" fillId="0" borderId="45" xfId="20" applyNumberFormat="1" applyFont="1" applyBorder="1" applyAlignment="1">
      <alignment vertical="center"/>
    </xf>
    <xf numFmtId="0" fontId="7" fillId="0" borderId="46" xfId="20" applyNumberFormat="1" applyFont="1" applyBorder="1" applyAlignment="1">
      <alignment vertical="center"/>
    </xf>
    <xf numFmtId="0" fontId="7" fillId="3" borderId="36" xfId="20" applyNumberFormat="1" applyFont="1" applyFill="1" applyBorder="1" applyAlignment="1">
      <alignment horizontal="left" vertical="center"/>
    </xf>
    <xf numFmtId="9" fontId="7" fillId="0" borderId="47" xfId="20" applyNumberFormat="1" applyFont="1" applyFill="1" applyBorder="1" applyAlignment="1">
      <alignment horizontal="center" vertical="center"/>
    </xf>
    <xf numFmtId="3" fontId="7" fillId="0" borderId="15" xfId="20" applyNumberFormat="1" applyFont="1" applyFill="1" applyBorder="1" applyAlignment="1">
      <alignment horizontal="right" vertical="center"/>
    </xf>
    <xf numFmtId="3" fontId="7" fillId="0" borderId="40" xfId="20" applyNumberFormat="1" applyFont="1" applyFill="1" applyBorder="1" applyAlignment="1">
      <alignment horizontal="right" vertical="center"/>
    </xf>
    <xf numFmtId="0" fontId="7" fillId="0" borderId="49" xfId="20" applyNumberFormat="1" applyFont="1" applyBorder="1" applyAlignment="1">
      <alignment horizontal="left" vertical="center"/>
    </xf>
    <xf numFmtId="0" fontId="7" fillId="0" borderId="39" xfId="20" applyNumberFormat="1" applyFont="1" applyBorder="1" applyAlignment="1">
      <alignment vertical="center" shrinkToFit="1"/>
    </xf>
    <xf numFmtId="0" fontId="7" fillId="0" borderId="16" xfId="0" applyFont="1" applyBorder="1" applyAlignment="1">
      <alignment horizontal="left" vertical="center"/>
    </xf>
    <xf numFmtId="0" fontId="7" fillId="0" borderId="18" xfId="0" applyFont="1" applyBorder="1" applyAlignment="1">
      <alignment vertical="center" shrinkToFit="1"/>
    </xf>
    <xf numFmtId="38" fontId="7" fillId="0" borderId="37" xfId="20" applyFont="1" applyBorder="1" applyAlignment="1">
      <alignment horizontal="right" vertical="center"/>
    </xf>
    <xf numFmtId="38" fontId="7" fillId="0" borderId="50" xfId="20" applyFont="1" applyFill="1" applyBorder="1" applyAlignment="1">
      <alignment horizontal="right" vertical="center"/>
    </xf>
    <xf numFmtId="0" fontId="9" fillId="0" borderId="22" xfId="0" applyFont="1" applyBorder="1" applyAlignment="1">
      <alignment horizontal="right" vertical="center"/>
    </xf>
    <xf numFmtId="0" fontId="7" fillId="0" borderId="8" xfId="20" applyNumberFormat="1" applyFont="1" applyBorder="1" applyAlignment="1">
      <alignment vertical="center"/>
    </xf>
    <xf numFmtId="0" fontId="7" fillId="0" borderId="21" xfId="20" applyNumberFormat="1" applyFont="1" applyBorder="1" applyAlignment="1">
      <alignment vertical="center"/>
    </xf>
    <xf numFmtId="0" fontId="7" fillId="0" borderId="51" xfId="20" applyNumberFormat="1" applyFont="1" applyBorder="1" applyAlignment="1">
      <alignment vertical="center"/>
    </xf>
    <xf numFmtId="0" fontId="7" fillId="0" borderId="49" xfId="20" applyNumberFormat="1" applyFont="1" applyFill="1" applyBorder="1" applyAlignment="1">
      <alignment horizontal="left" vertical="center"/>
    </xf>
    <xf numFmtId="0" fontId="7" fillId="0" borderId="23" xfId="20" applyNumberFormat="1" applyFont="1" applyFill="1" applyBorder="1" applyAlignment="1">
      <alignment horizontal="left" vertical="center"/>
    </xf>
    <xf numFmtId="0" fontId="7" fillId="0" borderId="26" xfId="20" applyNumberFormat="1" applyFont="1" applyFill="1" applyBorder="1" applyAlignment="1">
      <alignment horizontal="left" vertical="center"/>
    </xf>
    <xf numFmtId="0" fontId="7" fillId="3" borderId="26" xfId="20" applyNumberFormat="1" applyFont="1" applyFill="1" applyBorder="1" applyAlignment="1">
      <alignment horizontal="left" vertical="center"/>
    </xf>
    <xf numFmtId="0" fontId="7" fillId="2" borderId="8" xfId="0" applyFont="1" applyFill="1" applyBorder="1" applyAlignment="1">
      <alignment horizontal="left" vertical="center"/>
    </xf>
    <xf numFmtId="0" fontId="7" fillId="0" borderId="21" xfId="20" applyNumberFormat="1" applyFont="1" applyFill="1" applyBorder="1" applyAlignment="1">
      <alignment horizontal="left" vertical="center"/>
    </xf>
    <xf numFmtId="0" fontId="7" fillId="0" borderId="51" xfId="20" applyNumberFormat="1" applyFont="1" applyFill="1" applyBorder="1" applyAlignment="1">
      <alignment horizontal="left" vertical="center"/>
    </xf>
    <xf numFmtId="0" fontId="7" fillId="2" borderId="1" xfId="0" applyFont="1" applyFill="1" applyBorder="1" applyAlignment="1">
      <alignment vertical="center"/>
    </xf>
    <xf numFmtId="0" fontId="7" fillId="0" borderId="23" xfId="20" applyNumberFormat="1" applyFont="1" applyBorder="1" applyAlignment="1">
      <alignment horizontal="left" vertical="center"/>
    </xf>
    <xf numFmtId="0" fontId="7" fillId="0" borderId="14" xfId="20" applyNumberFormat="1" applyFont="1" applyFill="1" applyBorder="1" applyAlignment="1">
      <alignment vertical="center" shrinkToFit="1"/>
    </xf>
    <xf numFmtId="0" fontId="7" fillId="0" borderId="52" xfId="20" applyNumberFormat="1" applyFont="1" applyFill="1" applyBorder="1" applyAlignment="1">
      <alignment horizontal="left" vertical="center"/>
    </xf>
    <xf numFmtId="0" fontId="7" fillId="0" borderId="53" xfId="20" applyNumberFormat="1" applyFont="1" applyFill="1" applyBorder="1" applyAlignment="1">
      <alignment horizontal="left" vertical="center"/>
    </xf>
    <xf numFmtId="176" fontId="7" fillId="2" borderId="50" xfId="20" applyNumberFormat="1" applyFont="1" applyFill="1" applyBorder="1" applyAlignment="1">
      <alignment horizontal="right" vertical="center"/>
    </xf>
    <xf numFmtId="176" fontId="7" fillId="2" borderId="11" xfId="20" applyNumberFormat="1" applyFont="1" applyFill="1" applyBorder="1" applyAlignment="1">
      <alignment horizontal="right" vertical="center"/>
    </xf>
    <xf numFmtId="38" fontId="7" fillId="3" borderId="28" xfId="20" applyFont="1" applyFill="1" applyBorder="1" applyAlignment="1">
      <alignment vertical="center"/>
    </xf>
    <xf numFmtId="0" fontId="5" fillId="0" borderId="52" xfId="20" applyNumberFormat="1" applyFont="1" applyFill="1" applyBorder="1" applyAlignment="1">
      <alignment horizontal="left" vertical="center"/>
    </xf>
    <xf numFmtId="0" fontId="7" fillId="0" borderId="54" xfId="0" applyFont="1" applyBorder="1" applyAlignment="1">
      <alignment horizontal="left" vertical="center"/>
    </xf>
    <xf numFmtId="0" fontId="7" fillId="0" borderId="55" xfId="0" applyFont="1" applyBorder="1" applyAlignment="1">
      <alignment horizontal="left" vertical="center"/>
    </xf>
    <xf numFmtId="0" fontId="7" fillId="2" borderId="56" xfId="20" applyNumberFormat="1" applyFont="1" applyFill="1" applyBorder="1" applyAlignment="1">
      <alignment horizontal="left" vertical="center"/>
    </xf>
    <xf numFmtId="0" fontId="9" fillId="0" borderId="26" xfId="0" applyFont="1" applyBorder="1" applyAlignment="1">
      <alignment vertical="center"/>
    </xf>
    <xf numFmtId="0" fontId="9" fillId="0" borderId="49" xfId="0" applyFont="1" applyBorder="1" applyAlignment="1">
      <alignment vertical="center"/>
    </xf>
    <xf numFmtId="0" fontId="6" fillId="0" borderId="52" xfId="0" applyFont="1" applyBorder="1" applyAlignment="1">
      <alignment vertical="center"/>
    </xf>
    <xf numFmtId="0" fontId="10" fillId="0" borderId="0" xfId="0" applyFont="1" applyAlignment="1">
      <alignment vertical="center"/>
    </xf>
    <xf numFmtId="3" fontId="7" fillId="0" borderId="0" xfId="0" applyNumberFormat="1" applyFont="1" applyAlignment="1">
      <alignment vertical="center"/>
    </xf>
    <xf numFmtId="0" fontId="12" fillId="0" borderId="0" xfId="0" applyFont="1"/>
    <xf numFmtId="0" fontId="13" fillId="0" borderId="0" xfId="0" applyFont="1"/>
    <xf numFmtId="0" fontId="12" fillId="0" borderId="25" xfId="0" applyFont="1" applyBorder="1"/>
    <xf numFmtId="177" fontId="12" fillId="0" borderId="25" xfId="0" applyNumberFormat="1" applyFont="1" applyBorder="1"/>
    <xf numFmtId="3" fontId="12" fillId="0" borderId="25" xfId="0" applyNumberFormat="1" applyFont="1" applyBorder="1"/>
    <xf numFmtId="0" fontId="12" fillId="0" borderId="19" xfId="0" applyFont="1" applyBorder="1"/>
    <xf numFmtId="177" fontId="12" fillId="0" borderId="19" xfId="0" applyNumberFormat="1" applyFont="1" applyBorder="1"/>
    <xf numFmtId="3" fontId="12" fillId="0" borderId="19" xfId="0" applyNumberFormat="1" applyFont="1" applyBorder="1"/>
    <xf numFmtId="0" fontId="12" fillId="0" borderId="29" xfId="0" applyFont="1" applyBorder="1"/>
    <xf numFmtId="38" fontId="7" fillId="2" borderId="4" xfId="20" applyFont="1" applyFill="1" applyBorder="1" applyAlignment="1">
      <alignment horizontal="center" vertical="center"/>
    </xf>
    <xf numFmtId="0" fontId="12" fillId="0" borderId="57" xfId="0" applyFont="1" applyBorder="1"/>
    <xf numFmtId="0" fontId="12" fillId="0" borderId="54" xfId="0" applyFont="1" applyBorder="1"/>
    <xf numFmtId="0" fontId="12" fillId="0" borderId="58" xfId="0" applyFont="1" applyBorder="1"/>
    <xf numFmtId="38" fontId="7" fillId="0" borderId="19" xfId="20" applyFont="1" applyBorder="1" applyAlignment="1">
      <alignment vertical="center"/>
    </xf>
    <xf numFmtId="0" fontId="12" fillId="0" borderId="40" xfId="0" applyFont="1" applyBorder="1"/>
    <xf numFmtId="177" fontId="12" fillId="0" borderId="40" xfId="0" applyNumberFormat="1" applyFont="1" applyBorder="1"/>
    <xf numFmtId="3" fontId="12" fillId="0" borderId="40" xfId="0" applyNumberFormat="1" applyFont="1" applyBorder="1"/>
    <xf numFmtId="0" fontId="7" fillId="2" borderId="48" xfId="20" applyNumberFormat="1" applyFont="1" applyFill="1" applyBorder="1" applyAlignment="1">
      <alignment horizontal="center" vertical="center"/>
    </xf>
    <xf numFmtId="176" fontId="12" fillId="0" borderId="40" xfId="0" applyNumberFormat="1" applyFont="1" applyBorder="1"/>
    <xf numFmtId="176" fontId="12" fillId="0" borderId="19" xfId="0" applyNumberFormat="1" applyFont="1" applyBorder="1"/>
    <xf numFmtId="0" fontId="12" fillId="0" borderId="43" xfId="0" applyFont="1" applyBorder="1"/>
    <xf numFmtId="177" fontId="12" fillId="0" borderId="43" xfId="0" applyNumberFormat="1" applyFont="1" applyBorder="1"/>
    <xf numFmtId="0" fontId="7" fillId="3" borderId="12" xfId="20" applyNumberFormat="1" applyFont="1" applyFill="1" applyBorder="1" applyAlignment="1">
      <alignment horizontal="left" vertical="center"/>
    </xf>
    <xf numFmtId="0" fontId="7" fillId="3" borderId="13" xfId="20" applyNumberFormat="1" applyFont="1" applyFill="1" applyBorder="1" applyAlignment="1">
      <alignment horizontal="left" vertical="center"/>
    </xf>
    <xf numFmtId="0" fontId="7" fillId="3" borderId="14" xfId="0" applyFont="1" applyFill="1" applyBorder="1" applyAlignment="1">
      <alignment vertical="center" shrinkToFit="1"/>
    </xf>
    <xf numFmtId="0" fontId="7" fillId="3" borderId="49" xfId="20" applyNumberFormat="1" applyFont="1" applyFill="1" applyBorder="1" applyAlignment="1">
      <alignment horizontal="left" vertical="center"/>
    </xf>
    <xf numFmtId="0" fontId="7" fillId="3" borderId="38" xfId="20" applyNumberFormat="1" applyFont="1" applyFill="1" applyBorder="1" applyAlignment="1">
      <alignment horizontal="left" vertical="center"/>
    </xf>
    <xf numFmtId="0" fontId="7" fillId="3" borderId="39" xfId="0" applyFont="1" applyFill="1" applyBorder="1" applyAlignment="1">
      <alignment vertical="center" shrinkToFit="1"/>
    </xf>
    <xf numFmtId="0" fontId="7" fillId="3" borderId="23" xfId="20" applyNumberFormat="1" applyFont="1" applyFill="1" applyBorder="1" applyAlignment="1">
      <alignment horizontal="left"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vertical="center" shrinkToFit="1"/>
    </xf>
    <xf numFmtId="0" fontId="7" fillId="3" borderId="7" xfId="0" applyFont="1" applyFill="1" applyBorder="1" applyAlignment="1">
      <alignment vertical="center"/>
    </xf>
    <xf numFmtId="0" fontId="7" fillId="3" borderId="14" xfId="20" applyNumberFormat="1" applyFont="1" applyFill="1" applyBorder="1" applyAlignment="1">
      <alignment vertical="center" shrinkToFit="1"/>
    </xf>
    <xf numFmtId="0" fontId="7" fillId="3" borderId="5" xfId="0" applyFont="1" applyFill="1" applyBorder="1" applyAlignment="1">
      <alignment vertical="center"/>
    </xf>
    <xf numFmtId="0" fontId="7" fillId="3" borderId="39" xfId="20" applyNumberFormat="1" applyFont="1" applyFill="1" applyBorder="1" applyAlignment="1">
      <alignment vertical="center" shrinkToFit="1"/>
    </xf>
    <xf numFmtId="0" fontId="7" fillId="3" borderId="12" xfId="0" applyFont="1" applyFill="1" applyBorder="1" applyAlignment="1">
      <alignment horizontal="left" vertical="center"/>
    </xf>
    <xf numFmtId="0" fontId="7" fillId="3" borderId="13" xfId="0" applyFont="1" applyFill="1" applyBorder="1" applyAlignment="1">
      <alignment horizontal="left" vertical="center"/>
    </xf>
    <xf numFmtId="0" fontId="7" fillId="3" borderId="38" xfId="0" applyFont="1" applyFill="1" applyBorder="1" applyAlignment="1">
      <alignment vertical="center"/>
    </xf>
    <xf numFmtId="0" fontId="7" fillId="3" borderId="39" xfId="0" applyFont="1" applyFill="1" applyBorder="1" applyAlignment="1">
      <alignment vertical="center"/>
    </xf>
    <xf numFmtId="0" fontId="7" fillId="3" borderId="49" xfId="0" applyFont="1" applyFill="1" applyBorder="1" applyAlignment="1">
      <alignment vertical="center"/>
    </xf>
    <xf numFmtId="0" fontId="9" fillId="3" borderId="12" xfId="0" applyFont="1" applyFill="1" applyBorder="1" applyAlignment="1">
      <alignment vertical="center"/>
    </xf>
    <xf numFmtId="0" fontId="9" fillId="3" borderId="23" xfId="0" applyFont="1" applyFill="1" applyBorder="1" applyAlignment="1">
      <alignment vertical="center"/>
    </xf>
    <xf numFmtId="0" fontId="6" fillId="3" borderId="23" xfId="0" applyFont="1" applyFill="1" applyBorder="1" applyAlignment="1">
      <alignment vertical="center"/>
    </xf>
    <xf numFmtId="0" fontId="10" fillId="3" borderId="23" xfId="0" applyFont="1" applyFill="1" applyBorder="1" applyAlignment="1">
      <alignment vertical="center"/>
    </xf>
    <xf numFmtId="0" fontId="7" fillId="3" borderId="31" xfId="20" applyNumberFormat="1" applyFont="1" applyFill="1" applyBorder="1" applyAlignment="1">
      <alignment horizontal="left" vertical="center"/>
    </xf>
    <xf numFmtId="0" fontId="10" fillId="0" borderId="0" xfId="0" applyFont="1" applyAlignment="1">
      <alignment horizontal="right" vertical="center"/>
    </xf>
    <xf numFmtId="0" fontId="9" fillId="0" borderId="59" xfId="0" applyFont="1" applyBorder="1" applyAlignment="1">
      <alignment horizontal="right" vertical="center"/>
    </xf>
    <xf numFmtId="0" fontId="7" fillId="0" borderId="0" xfId="0" applyFont="1" applyAlignment="1">
      <alignment horizontal="right" vertical="center"/>
    </xf>
    <xf numFmtId="177" fontId="12" fillId="0" borderId="0" xfId="0" applyNumberFormat="1" applyFont="1"/>
    <xf numFmtId="3" fontId="12" fillId="0" borderId="0" xfId="0" applyNumberFormat="1" applyFont="1"/>
    <xf numFmtId="3" fontId="12" fillId="3" borderId="40" xfId="0" applyNumberFormat="1" applyFont="1" applyFill="1" applyBorder="1"/>
    <xf numFmtId="3" fontId="12" fillId="3" borderId="25" xfId="0" applyNumberFormat="1" applyFont="1" applyFill="1" applyBorder="1"/>
    <xf numFmtId="0" fontId="12" fillId="3" borderId="25" xfId="0" applyFont="1" applyFill="1" applyBorder="1"/>
    <xf numFmtId="0" fontId="12" fillId="3" borderId="29" xfId="0" applyFont="1" applyFill="1" applyBorder="1"/>
    <xf numFmtId="177" fontId="12" fillId="3" borderId="25" xfId="0" applyNumberFormat="1" applyFont="1" applyFill="1" applyBorder="1"/>
    <xf numFmtId="0" fontId="12" fillId="3" borderId="60" xfId="0" applyFont="1" applyFill="1" applyBorder="1"/>
    <xf numFmtId="177" fontId="12" fillId="3" borderId="19" xfId="0" applyNumberFormat="1" applyFont="1" applyFill="1" applyBorder="1"/>
    <xf numFmtId="0" fontId="12" fillId="3" borderId="19" xfId="0" applyFont="1" applyFill="1" applyBorder="1"/>
    <xf numFmtId="0" fontId="12" fillId="3" borderId="40" xfId="0" applyFont="1" applyFill="1" applyBorder="1"/>
    <xf numFmtId="0" fontId="12" fillId="3" borderId="43" xfId="0" applyFont="1" applyFill="1" applyBorder="1"/>
    <xf numFmtId="0" fontId="7" fillId="2" borderId="56"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14" fillId="0" borderId="0" xfId="0" applyFont="1"/>
    <xf numFmtId="0" fontId="15" fillId="0" borderId="0" xfId="0" applyFont="1"/>
    <xf numFmtId="0" fontId="8" fillId="0" borderId="0" xfId="0" applyFont="1" applyAlignment="1">
      <alignment horizontal="right" vertical="center"/>
    </xf>
    <xf numFmtId="0" fontId="5" fillId="0" borderId="0" xfId="0" applyFont="1" applyAlignment="1">
      <alignment vertical="center"/>
    </xf>
    <xf numFmtId="0" fontId="7" fillId="0" borderId="0" xfId="0" applyFont="1"/>
    <xf numFmtId="0" fontId="7" fillId="0" borderId="0" xfId="20" applyNumberFormat="1" applyFont="1" applyBorder="1" applyAlignment="1">
      <alignment horizontal="center" vertical="center"/>
    </xf>
    <xf numFmtId="0" fontId="7" fillId="0" borderId="6" xfId="20" applyNumberFormat="1" applyFont="1" applyBorder="1" applyAlignment="1">
      <alignment horizontal="center" vertical="center"/>
    </xf>
    <xf numFmtId="38" fontId="7" fillId="0" borderId="1" xfId="20" applyFont="1" applyBorder="1" applyAlignment="1">
      <alignment horizontal="left" vertical="center"/>
    </xf>
    <xf numFmtId="38" fontId="7" fillId="0" borderId="2" xfId="20" applyFont="1" applyBorder="1" applyAlignment="1">
      <alignment horizontal="left" vertical="center"/>
    </xf>
    <xf numFmtId="12" fontId="7" fillId="0" borderId="14" xfId="0" applyNumberFormat="1" applyFont="1" applyBorder="1" applyAlignment="1">
      <alignment vertical="center"/>
    </xf>
    <xf numFmtId="12" fontId="7" fillId="0" borderId="24" xfId="0" applyNumberFormat="1" applyFont="1" applyBorder="1" applyAlignment="1">
      <alignment vertical="center"/>
    </xf>
    <xf numFmtId="12" fontId="7" fillId="0" borderId="18" xfId="0" applyNumberFormat="1" applyFont="1" applyBorder="1" applyAlignment="1">
      <alignment vertical="center"/>
    </xf>
    <xf numFmtId="3" fontId="7" fillId="0" borderId="19" xfId="20" applyNumberFormat="1" applyFont="1" applyFill="1" applyBorder="1" applyAlignment="1">
      <alignment horizontal="right" vertical="center"/>
    </xf>
    <xf numFmtId="12" fontId="7" fillId="0" borderId="3" xfId="0" applyNumberFormat="1" applyFont="1" applyBorder="1" applyAlignment="1">
      <alignment vertical="center"/>
    </xf>
    <xf numFmtId="0" fontId="7" fillId="0" borderId="42" xfId="0" applyFont="1" applyBorder="1" applyAlignment="1">
      <alignment vertical="center"/>
    </xf>
    <xf numFmtId="0" fontId="7" fillId="2" borderId="41" xfId="20" applyNumberFormat="1" applyFont="1" applyFill="1" applyBorder="1" applyAlignment="1">
      <alignment horizontal="left" vertical="center"/>
    </xf>
    <xf numFmtId="0" fontId="7" fillId="2" borderId="44" xfId="20" applyNumberFormat="1" applyFont="1" applyFill="1" applyBorder="1" applyAlignment="1">
      <alignment horizontal="left" vertical="center"/>
    </xf>
    <xf numFmtId="3" fontId="7" fillId="2" borderId="50" xfId="20" applyNumberFormat="1" applyFont="1" applyFill="1" applyBorder="1" applyAlignment="1">
      <alignment horizontal="right" vertical="center"/>
    </xf>
    <xf numFmtId="0" fontId="7" fillId="2" borderId="21" xfId="20" applyNumberFormat="1" applyFont="1" applyFill="1" applyBorder="1" applyAlignment="1">
      <alignment horizontal="left" vertical="center"/>
    </xf>
    <xf numFmtId="0" fontId="5" fillId="0" borderId="37" xfId="0" applyFont="1" applyBorder="1" applyAlignment="1">
      <alignment horizontal="justify" vertical="center" wrapText="1"/>
    </xf>
    <xf numFmtId="0" fontId="10" fillId="0" borderId="49" xfId="20" applyNumberFormat="1" applyFont="1" applyFill="1" applyBorder="1" applyAlignment="1">
      <alignment horizontal="left" vertical="center"/>
    </xf>
    <xf numFmtId="0" fontId="7" fillId="0" borderId="38" xfId="20" applyNumberFormat="1" applyFont="1" applyFill="1" applyBorder="1" applyAlignment="1">
      <alignment horizontal="left" vertical="center"/>
    </xf>
    <xf numFmtId="0" fontId="12" fillId="0" borderId="0" xfId="0" applyFont="1" applyAlignment="1">
      <alignment horizontal="left"/>
    </xf>
    <xf numFmtId="0" fontId="17" fillId="0" borderId="0" xfId="0" applyFont="1"/>
    <xf numFmtId="0" fontId="5" fillId="0" borderId="0" xfId="0" applyFont="1"/>
    <xf numFmtId="0" fontId="6" fillId="0" borderId="37" xfId="0" applyFont="1" applyBorder="1" applyAlignment="1" applyProtection="1">
      <alignment horizontal="center" vertical="center" shrinkToFit="1"/>
      <protection locked="0"/>
    </xf>
    <xf numFmtId="0" fontId="5" fillId="0" borderId="37" xfId="0" applyFont="1" applyBorder="1" applyAlignment="1">
      <alignment horizontal="center" vertical="top"/>
    </xf>
    <xf numFmtId="0" fontId="5" fillId="0" borderId="37" xfId="0" applyFont="1" applyBorder="1" applyAlignment="1">
      <alignment horizontal="left" vertical="top"/>
    </xf>
    <xf numFmtId="0" fontId="5" fillId="0" borderId="37" xfId="0" applyFont="1" applyBorder="1" applyAlignment="1">
      <alignment vertical="top"/>
    </xf>
    <xf numFmtId="0" fontId="5" fillId="0" borderId="37" xfId="0" applyFont="1" applyBorder="1" applyAlignment="1">
      <alignment horizontal="left" vertical="top" wrapText="1"/>
    </xf>
    <xf numFmtId="178" fontId="5" fillId="0" borderId="37" xfId="0" applyNumberFormat="1" applyFont="1" applyBorder="1" applyAlignment="1">
      <alignment horizontal="center" vertical="top"/>
    </xf>
    <xf numFmtId="178" fontId="5" fillId="0" borderId="37" xfId="0" applyNumberFormat="1" applyFont="1" applyBorder="1" applyAlignment="1" quotePrefix="1">
      <alignment horizontal="center" vertical="top"/>
    </xf>
    <xf numFmtId="178" fontId="0" fillId="0" borderId="37" xfId="0" applyNumberFormat="1" applyBorder="1" applyAlignment="1">
      <alignment horizontal="center" vertical="top"/>
    </xf>
    <xf numFmtId="0" fontId="7" fillId="0" borderId="37" xfId="0" applyFont="1" applyBorder="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2" xfId="0" applyFont="1" applyBorder="1"/>
    <xf numFmtId="0" fontId="5" fillId="0" borderId="0" xfId="0" applyFont="1" applyAlignment="1">
      <alignment wrapText="1"/>
    </xf>
    <xf numFmtId="0" fontId="5" fillId="0" borderId="4" xfId="0" applyFont="1" applyBorder="1" applyAlignment="1">
      <alignment horizontal="center" vertical="top"/>
    </xf>
    <xf numFmtId="0" fontId="5" fillId="0" borderId="4" xfId="0" applyFont="1" applyBorder="1" applyAlignment="1">
      <alignment horizontal="left" vertical="top" wrapText="1"/>
    </xf>
    <xf numFmtId="0" fontId="5" fillId="0" borderId="4" xfId="0" applyFont="1" applyBorder="1" applyAlignment="1">
      <alignment vertical="top"/>
    </xf>
    <xf numFmtId="0" fontId="5" fillId="0" borderId="43" xfId="0" applyFont="1" applyBorder="1" applyAlignment="1">
      <alignment horizontal="center" vertical="top"/>
    </xf>
    <xf numFmtId="0" fontId="5" fillId="0" borderId="43" xfId="0" applyFont="1" applyBorder="1" applyAlignment="1">
      <alignment horizontal="left" vertical="top" wrapText="1"/>
    </xf>
    <xf numFmtId="0" fontId="5" fillId="0" borderId="43" xfId="0" applyFont="1" applyBorder="1" applyAlignment="1">
      <alignment vertical="top"/>
    </xf>
    <xf numFmtId="0" fontId="5" fillId="0" borderId="7" xfId="0" applyFont="1" applyBorder="1" applyAlignment="1">
      <alignment horizontal="center" vertical="top"/>
    </xf>
    <xf numFmtId="0" fontId="5" fillId="0" borderId="7" xfId="0" applyFont="1" applyBorder="1" applyAlignment="1">
      <alignment horizontal="left" vertical="top" wrapText="1"/>
    </xf>
    <xf numFmtId="0" fontId="5" fillId="0" borderId="7" xfId="0" applyFont="1" applyBorder="1" applyAlignment="1">
      <alignment vertical="top"/>
    </xf>
    <xf numFmtId="178" fontId="5" fillId="0" borderId="4" xfId="0" applyNumberFormat="1" applyFont="1" applyBorder="1" applyAlignment="1">
      <alignment horizontal="center" vertical="top"/>
    </xf>
    <xf numFmtId="0" fontId="5" fillId="0" borderId="4" xfId="0" applyFont="1" applyBorder="1" applyAlignment="1">
      <alignment horizontal="left" vertical="top"/>
    </xf>
    <xf numFmtId="178" fontId="5" fillId="0" borderId="43" xfId="0" applyNumberFormat="1" applyFont="1" applyBorder="1" applyAlignment="1">
      <alignment horizontal="center" vertical="top"/>
    </xf>
    <xf numFmtId="9" fontId="7" fillId="3" borderId="51" xfId="21" applyFont="1" applyFill="1" applyBorder="1" applyAlignment="1">
      <alignment horizontal="center" vertical="center"/>
    </xf>
    <xf numFmtId="9" fontId="7" fillId="3" borderId="45" xfId="21" applyFont="1" applyFill="1" applyBorder="1" applyAlignment="1">
      <alignment horizontal="center" vertical="center"/>
    </xf>
    <xf numFmtId="9" fontId="7" fillId="3" borderId="46" xfId="21" applyFont="1" applyFill="1" applyBorder="1" applyAlignment="1">
      <alignment horizontal="center" vertical="center"/>
    </xf>
    <xf numFmtId="0" fontId="7" fillId="0" borderId="23" xfId="0" applyFont="1" applyBorder="1" applyAlignment="1">
      <alignment vertical="center" shrinkToFit="1"/>
    </xf>
    <xf numFmtId="0" fontId="7" fillId="0" borderId="31" xfId="0" applyFont="1" applyBorder="1" applyAlignment="1">
      <alignment vertical="center" shrinkToFit="1"/>
    </xf>
    <xf numFmtId="0" fontId="7" fillId="0" borderId="24" xfId="0" applyFont="1" applyBorder="1" applyAlignment="1">
      <alignment vertical="center" shrinkToFit="1"/>
    </xf>
    <xf numFmtId="0" fontId="5" fillId="0" borderId="23" xfId="20" applyNumberFormat="1" applyFont="1" applyFill="1" applyBorder="1" applyAlignment="1">
      <alignment horizontal="left" vertical="center" shrinkToFit="1"/>
    </xf>
    <xf numFmtId="0" fontId="5" fillId="0" borderId="31" xfId="20" applyNumberFormat="1" applyFont="1" applyFill="1" applyBorder="1" applyAlignment="1">
      <alignment horizontal="left" vertical="center" shrinkToFit="1"/>
    </xf>
    <xf numFmtId="0" fontId="5" fillId="0" borderId="24" xfId="20" applyNumberFormat="1" applyFont="1" applyFill="1" applyBorder="1" applyAlignment="1">
      <alignment horizontal="left" vertical="center" shrinkToFit="1"/>
    </xf>
    <xf numFmtId="0" fontId="7" fillId="0" borderId="23" xfId="0" applyFont="1" applyBorder="1" applyAlignment="1">
      <alignment horizontal="left" vertical="center" shrinkToFit="1"/>
    </xf>
    <xf numFmtId="0" fontId="7" fillId="0" borderId="31"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12" xfId="0" applyFont="1" applyBorder="1" applyAlignment="1">
      <alignment vertical="center" shrinkToFit="1"/>
    </xf>
    <xf numFmtId="0" fontId="7" fillId="0" borderId="13" xfId="0" applyFont="1" applyBorder="1" applyAlignment="1">
      <alignment vertical="center" shrinkToFit="1"/>
    </xf>
    <xf numFmtId="0" fontId="7" fillId="0" borderId="14" xfId="0" applyFont="1" applyBorder="1" applyAlignment="1">
      <alignment vertical="center" shrinkToFit="1"/>
    </xf>
    <xf numFmtId="0" fontId="5" fillId="0" borderId="23" xfId="0" applyFont="1" applyBorder="1" applyAlignment="1">
      <alignment vertical="center" shrinkToFit="1"/>
    </xf>
    <xf numFmtId="0" fontId="13" fillId="2" borderId="4" xfId="0" applyFont="1" applyFill="1" applyBorder="1" applyAlignment="1">
      <alignment horizontal="center" vertical="center"/>
    </xf>
    <xf numFmtId="0" fontId="13" fillId="2" borderId="48" xfId="0" applyFont="1" applyFill="1" applyBorder="1" applyAlignment="1">
      <alignment horizontal="center" vertical="center"/>
    </xf>
    <xf numFmtId="0" fontId="5" fillId="0" borderId="37" xfId="0" applyFont="1" applyBorder="1" applyAlignment="1">
      <alignment horizontal="right" vertical="center" wrapText="1"/>
    </xf>
    <xf numFmtId="0" fontId="5" fillId="0" borderId="37" xfId="0" applyFont="1" applyBorder="1" applyAlignment="1">
      <alignment horizontal="center" vertical="center" wrapText="1"/>
    </xf>
    <xf numFmtId="0" fontId="5" fillId="0" borderId="37" xfId="0" applyFont="1" applyBorder="1" applyAlignment="1">
      <alignment horizontal="justify" vertical="center" wrapText="1"/>
    </xf>
    <xf numFmtId="0" fontId="7" fillId="0" borderId="0" xfId="0" applyFont="1" applyAlignment="1">
      <alignment horizontal="left" vertical="center" wrapText="1"/>
    </xf>
    <xf numFmtId="0" fontId="6" fillId="0" borderId="0" xfId="0" applyFont="1" applyAlignment="1">
      <alignment horizontal="left" vertical="top" shrinkToFit="1"/>
    </xf>
    <xf numFmtId="0" fontId="6" fillId="0" borderId="0" xfId="0" applyFont="1" applyAlignment="1">
      <alignment horizontal="left" vertical="top" wrapText="1" shrinkToFit="1"/>
    </xf>
    <xf numFmtId="0" fontId="6" fillId="0" borderId="37"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wrapText="1"/>
      <protection locked="0"/>
    </xf>
  </cellXfs>
  <cellStyles count="8">
    <cellStyle name="Normal" xfId="0"/>
    <cellStyle name="Percent" xfId="15"/>
    <cellStyle name="Currency" xfId="16"/>
    <cellStyle name="Currency [0]" xfId="17"/>
    <cellStyle name="Comma" xfId="18"/>
    <cellStyle name="Comma [0]" xfId="19"/>
    <cellStyle name="桁区切り" xfId="20"/>
    <cellStyle name="パーセント" xfId="21"/>
  </cell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4" Type="http://schemas.openxmlformats.org/officeDocument/2006/relationships/worksheet" Target="worksheets/sheet2.xml" /><Relationship Id="rId8" Type="http://schemas.openxmlformats.org/officeDocument/2006/relationships/worksheet" Target="worksheets/sheet6.xml" /><Relationship Id="rId2" Type="http://schemas.openxmlformats.org/officeDocument/2006/relationships/styles" Target="styles.xml" /><Relationship Id="rId7" Type="http://schemas.openxmlformats.org/officeDocument/2006/relationships/worksheet" Target="worksheets/sheet5.xml" /><Relationship Id="rId5" Type="http://schemas.openxmlformats.org/officeDocument/2006/relationships/worksheet" Target="worksheets/sheet3.xml" /><Relationship Id="rId9" Type="http://schemas.openxmlformats.org/officeDocument/2006/relationships/worksheet" Target="worksheets/sheet7.xml" /><Relationship Id="rId10" Type="http://schemas.openxmlformats.org/officeDocument/2006/relationships/worksheet" Target="worksheets/sheet8.xml" /><Relationship Id="rId3" Type="http://schemas.openxmlformats.org/officeDocument/2006/relationships/worksheet" Target="worksheets/sheet1.xml" /><Relationship Id="rId12" Type="http://schemas.openxmlformats.org/officeDocument/2006/relationships/calcChain" Target="calcChain.xml" /><Relationship Id="rId11" Type="http://schemas.openxmlformats.org/officeDocument/2006/relationships/sharedStrings" Target="sharedStrings.xml" /><Relationship Id="rId6" Type="http://schemas.openxmlformats.org/officeDocument/2006/relationships/worksheet" Target="worksheets/sheet4.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 Id="rId4" Type="http://schemas.openxmlformats.org/officeDocument/2006/relationships/image" Target="../media/image2.png" /><Relationship Id="rId8" Type="http://schemas.openxmlformats.org/officeDocument/2006/relationships/image" Target="../media/image3.png" /><Relationship Id="rId2" Type="http://schemas.openxmlformats.org/officeDocument/2006/relationships/image" Target="../media/image4.png" /><Relationship Id="rId7" Type="http://schemas.openxmlformats.org/officeDocument/2006/relationships/image" Target="../media/image5.png" /><Relationship Id="rId5" Type="http://schemas.openxmlformats.org/officeDocument/2006/relationships/image" Target="../media/image6.png" /><Relationship Id="rId3" Type="http://schemas.openxmlformats.org/officeDocument/2006/relationships/image" Target="../media/image7.png" /><Relationship Id="rId6" Type="http://schemas.openxmlformats.org/officeDocument/2006/relationships/image" Target="../media/image8.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5</xdr:col>
      <xdr:colOff>66675</xdr:colOff>
      <xdr:row>18</xdr:row>
      <xdr:rowOff>990600</xdr:rowOff>
    </xdr:from>
    <xdr:to>
      <xdr:col>5</xdr:col>
      <xdr:colOff>4241574</xdr:colOff>
      <xdr:row>18</xdr:row>
      <xdr:rowOff>3297554</xdr:rowOff>
    </xdr:to>
    <xdr:pic>
      <xdr:nvPicPr>
        <xdr:cNvPr id="10" name="図 9"/>
        <xdr:cNvPicPr preferRelativeResize="0">
          <a:picLocks noChangeAspect="1"/>
        </xdr:cNvPicPr>
      </xdr:nvPicPr>
      <xdr:blipFill>
        <a:blip r:embed="rId1"/>
        <a:stretch>
          <a:fillRect/>
        </a:stretch>
      </xdr:blipFill>
      <xdr:spPr>
        <a:xfrm>
          <a:off x="1876425" y="21602700"/>
          <a:ext cx="4171950" cy="2305050"/>
        </a:xfrm>
        <a:prstGeom prst="rect"/>
      </xdr:spPr>
    </xdr:pic>
    <xdr:clientData/>
  </xdr:twoCellAnchor>
  <xdr:twoCellAnchor editAs="oneCell">
    <xdr:from>
      <xdr:col>5</xdr:col>
      <xdr:colOff>38100</xdr:colOff>
      <xdr:row>99</xdr:row>
      <xdr:rowOff>476250</xdr:rowOff>
    </xdr:from>
    <xdr:to>
      <xdr:col>5</xdr:col>
      <xdr:colOff>4171786</xdr:colOff>
      <xdr:row>99</xdr:row>
      <xdr:rowOff>1421130</xdr:rowOff>
    </xdr:to>
    <xdr:pic>
      <xdr:nvPicPr>
        <xdr:cNvPr id="11" name="図 10"/>
        <xdr:cNvPicPr>
          <a:picLocks noChangeAspect="1"/>
        </xdr:cNvPicPr>
      </xdr:nvPicPr>
      <xdr:blipFill>
        <a:blip r:embed="rId2"/>
        <a:stretch>
          <a:fillRect/>
        </a:stretch>
      </xdr:blipFill>
      <xdr:spPr>
        <a:xfrm>
          <a:off x="1847850" y="95459550"/>
          <a:ext cx="4133850" cy="942975"/>
        </a:xfrm>
        <a:prstGeom prst="rect"/>
      </xdr:spPr>
    </xdr:pic>
    <xdr:clientData/>
  </xdr:twoCellAnchor>
  <xdr:twoCellAnchor editAs="oneCell">
    <xdr:from>
      <xdr:col>5</xdr:col>
      <xdr:colOff>57150</xdr:colOff>
      <xdr:row>99</xdr:row>
      <xdr:rowOff>2314575</xdr:rowOff>
    </xdr:from>
    <xdr:to>
      <xdr:col>5</xdr:col>
      <xdr:colOff>4206241</xdr:colOff>
      <xdr:row>99</xdr:row>
      <xdr:rowOff>3402435</xdr:rowOff>
    </xdr:to>
    <xdr:pic>
      <xdr:nvPicPr>
        <xdr:cNvPr id="12" name="図 11"/>
        <xdr:cNvPicPr>
          <a:picLocks noChangeAspect="1"/>
        </xdr:cNvPicPr>
      </xdr:nvPicPr>
      <xdr:blipFill>
        <a:blip r:embed="rId3"/>
        <a:stretch>
          <a:fillRect/>
        </a:stretch>
      </xdr:blipFill>
      <xdr:spPr>
        <a:xfrm>
          <a:off x="1866900" y="97297875"/>
          <a:ext cx="4152900" cy="1085850"/>
        </a:xfrm>
        <a:prstGeom prst="rect"/>
      </xdr:spPr>
    </xdr:pic>
    <xdr:clientData/>
  </xdr:twoCellAnchor>
  <xdr:twoCellAnchor editAs="oneCell">
    <xdr:from>
      <xdr:col>5</xdr:col>
      <xdr:colOff>276225</xdr:colOff>
      <xdr:row>106</xdr:row>
      <xdr:rowOff>9525</xdr:rowOff>
    </xdr:from>
    <xdr:to>
      <xdr:col>5</xdr:col>
      <xdr:colOff>3811181</xdr:colOff>
      <xdr:row>106</xdr:row>
      <xdr:rowOff>5168672</xdr:rowOff>
    </xdr:to>
    <xdr:pic>
      <xdr:nvPicPr>
        <xdr:cNvPr id="14" name="図 13"/>
        <xdr:cNvPicPr preferRelativeResize="0">
          <a:picLocks noChangeAspect="1"/>
        </xdr:cNvPicPr>
      </xdr:nvPicPr>
      <xdr:blipFill>
        <a:blip r:embed="rId4"/>
        <a:stretch>
          <a:fillRect/>
        </a:stretch>
      </xdr:blipFill>
      <xdr:spPr>
        <a:xfrm>
          <a:off x="2085975" y="106927650"/>
          <a:ext cx="3533775" cy="5162550"/>
        </a:xfrm>
        <a:prstGeom prst="rect"/>
      </xdr:spPr>
    </xdr:pic>
    <xdr:clientData/>
  </xdr:twoCellAnchor>
  <xdr:twoCellAnchor editAs="oneCell">
    <xdr:from>
      <xdr:col>5</xdr:col>
      <xdr:colOff>49530</xdr:colOff>
      <xdr:row>108</xdr:row>
      <xdr:rowOff>1815465</xdr:rowOff>
    </xdr:from>
    <xdr:to>
      <xdr:col>5</xdr:col>
      <xdr:colOff>4244341</xdr:colOff>
      <xdr:row>108</xdr:row>
      <xdr:rowOff>4016207</xdr:rowOff>
    </xdr:to>
    <xdr:pic>
      <xdr:nvPicPr>
        <xdr:cNvPr id="15" name="図 14"/>
        <xdr:cNvPicPr preferRelativeResize="0">
          <a:picLocks noChangeAspect="1"/>
        </xdr:cNvPicPr>
      </xdr:nvPicPr>
      <xdr:blipFill>
        <a:blip r:embed="rId5"/>
        <a:stretch>
          <a:fillRect/>
        </a:stretch>
      </xdr:blipFill>
      <xdr:spPr>
        <a:xfrm>
          <a:off x="1857375" y="114099975"/>
          <a:ext cx="4191000" cy="2200275"/>
        </a:xfrm>
        <a:prstGeom prst="rect"/>
      </xdr:spPr>
    </xdr:pic>
    <xdr:clientData/>
  </xdr:twoCellAnchor>
  <xdr:twoCellAnchor editAs="oneCell">
    <xdr:from>
      <xdr:col>5</xdr:col>
      <xdr:colOff>66675</xdr:colOff>
      <xdr:row>149</xdr:row>
      <xdr:rowOff>438150</xdr:rowOff>
    </xdr:from>
    <xdr:to>
      <xdr:col>5</xdr:col>
      <xdr:colOff>4225290</xdr:colOff>
      <xdr:row>149</xdr:row>
      <xdr:rowOff>1044086</xdr:rowOff>
    </xdr:to>
    <xdr:pic>
      <xdr:nvPicPr>
        <xdr:cNvPr id="17" name="図 16"/>
        <xdr:cNvPicPr preferRelativeResize="0">
          <a:picLocks noChangeAspect="1"/>
        </xdr:cNvPicPr>
      </xdr:nvPicPr>
      <xdr:blipFill>
        <a:blip r:embed="rId6"/>
        <a:stretch>
          <a:fillRect/>
        </a:stretch>
      </xdr:blipFill>
      <xdr:spPr>
        <a:xfrm>
          <a:off x="1876425" y="155514675"/>
          <a:ext cx="4162425" cy="609600"/>
        </a:xfrm>
        <a:prstGeom prst="rect"/>
      </xdr:spPr>
    </xdr:pic>
    <xdr:clientData/>
  </xdr:twoCellAnchor>
  <xdr:twoCellAnchor editAs="oneCell">
    <xdr:from>
      <xdr:col>5</xdr:col>
      <xdr:colOff>57150</xdr:colOff>
      <xdr:row>159</xdr:row>
      <xdr:rowOff>371475</xdr:rowOff>
    </xdr:from>
    <xdr:to>
      <xdr:col>5</xdr:col>
      <xdr:colOff>4168142</xdr:colOff>
      <xdr:row>159</xdr:row>
      <xdr:rowOff>2307268</xdr:rowOff>
    </xdr:to>
    <xdr:pic>
      <xdr:nvPicPr>
        <xdr:cNvPr id="18" name="図 17"/>
        <xdr:cNvPicPr preferRelativeResize="0">
          <a:picLocks noChangeAspect="1"/>
        </xdr:cNvPicPr>
      </xdr:nvPicPr>
      <xdr:blipFill>
        <a:blip r:embed="rId7"/>
        <a:stretch>
          <a:fillRect/>
        </a:stretch>
      </xdr:blipFill>
      <xdr:spPr>
        <a:xfrm>
          <a:off x="1866900" y="163382325"/>
          <a:ext cx="4114800" cy="1933575"/>
        </a:xfrm>
        <a:prstGeom prst="rect"/>
      </xdr:spPr>
    </xdr:pic>
    <xdr:clientData/>
  </xdr:twoCellAnchor>
  <xdr:twoCellAnchor editAs="oneCell">
    <xdr:from>
      <xdr:col>5</xdr:col>
      <xdr:colOff>57978</xdr:colOff>
      <xdr:row>101</xdr:row>
      <xdr:rowOff>356152</xdr:rowOff>
    </xdr:from>
    <xdr:to>
      <xdr:col>5</xdr:col>
      <xdr:colOff>4172798</xdr:colOff>
      <xdr:row>101</xdr:row>
      <xdr:rowOff>2738437</xdr:rowOff>
    </xdr:to>
    <xdr:pic>
      <xdr:nvPicPr>
        <xdr:cNvPr id="3" name="図 2"/>
        <xdr:cNvPicPr>
          <a:picLocks noChangeAspect="1"/>
        </xdr:cNvPicPr>
      </xdr:nvPicPr>
      <xdr:blipFill>
        <a:blip r:embed="rId8"/>
        <a:stretch>
          <a:fillRect/>
        </a:stretch>
      </xdr:blipFill>
      <xdr:spPr>
        <a:xfrm>
          <a:off x="1866900" y="98983800"/>
          <a:ext cx="4114800" cy="238125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82a169f-8c54-4afe-8539-ef62b0cc1a29}">
  <dimension ref="A1:AJ128"/>
  <sheetViews>
    <sheetView showGridLines="0" zoomScale="40" zoomScaleNormal="40" zoomScaleSheetLayoutView="40" workbookViewId="0" topLeftCell="A39">
      <selection pane="topLeft" activeCell="A106" sqref="A106:AJ127"/>
    </sheetView>
  </sheetViews>
  <sheetFormatPr defaultColWidth="9.005" defaultRowHeight="13.8"/>
  <cols>
    <col min="1" max="4" width="2.125" style="1" customWidth="1"/>
    <col min="5" max="5" width="28.375" style="1" customWidth="1"/>
    <col min="6" max="26" width="11.25" style="1" bestFit="1" customWidth="1"/>
    <col min="27" max="35" width="11.25" style="1" customWidth="1"/>
    <col min="36" max="36" width="11.25" style="1" bestFit="1" customWidth="1"/>
    <col min="37" max="16384" width="9" style="1"/>
  </cols>
  <sheetData>
    <row r="1" spans="1:36" ht="13.8">
      <c r="A1" s="136" t="s">
        <v>177</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213"/>
    </row>
    <row r="3" spans="1:1 36:36" ht="13.8">
      <c r="A3" s="1" t="s">
        <v>15</v>
      </c>
      <c r="AJ3" s="287" t="s">
        <v>135</v>
      </c>
    </row>
    <row r="4" spans="1:36" ht="13.8">
      <c r="A4" s="2" t="s">
        <v>16</v>
      </c>
      <c r="B4" s="3"/>
      <c r="C4" s="3"/>
      <c r="D4" s="3"/>
      <c r="E4" s="4"/>
      <c r="F4" s="5" t="s">
        <v>39</v>
      </c>
      <c r="G4" s="5" t="s">
        <v>40</v>
      </c>
      <c r="H4" s="5" t="s">
        <v>0</v>
      </c>
      <c r="I4" s="5" t="s">
        <v>1</v>
      </c>
      <c r="J4" s="5" t="s">
        <v>2</v>
      </c>
      <c r="K4" s="5" t="s">
        <v>3</v>
      </c>
      <c r="L4" s="5" t="s">
        <v>4</v>
      </c>
      <c r="M4" s="5" t="s">
        <v>5</v>
      </c>
      <c r="N4" s="5" t="s">
        <v>6</v>
      </c>
      <c r="O4" s="5" t="s">
        <v>7</v>
      </c>
      <c r="P4" s="5" t="s">
        <v>8</v>
      </c>
      <c r="Q4" s="5" t="s">
        <v>9</v>
      </c>
      <c r="R4" s="5" t="s">
        <v>10</v>
      </c>
      <c r="S4" s="5" t="s">
        <v>11</v>
      </c>
      <c r="T4" s="5" t="s">
        <v>12</v>
      </c>
      <c r="U4" s="5" t="s">
        <v>13</v>
      </c>
      <c r="V4" s="5" t="s">
        <v>14</v>
      </c>
      <c r="W4" s="5" t="s">
        <v>41</v>
      </c>
      <c r="X4" s="5" t="s">
        <v>42</v>
      </c>
      <c r="Y4" s="5" t="s">
        <v>43</v>
      </c>
      <c r="Z4" s="5" t="s">
        <v>44</v>
      </c>
      <c r="AA4" s="5" t="s">
        <v>45</v>
      </c>
      <c r="AB4" s="5" t="s">
        <v>46</v>
      </c>
      <c r="AC4" s="5" t="s">
        <v>47</v>
      </c>
      <c r="AD4" s="5" t="s">
        <v>48</v>
      </c>
      <c r="AE4" s="5" t="s">
        <v>49</v>
      </c>
      <c r="AF4" s="5" t="s">
        <v>50</v>
      </c>
      <c r="AG4" s="5" t="s">
        <v>51</v>
      </c>
      <c r="AH4" s="5" t="s">
        <v>52</v>
      </c>
      <c r="AI4" s="5" t="s">
        <v>53</v>
      </c>
      <c r="AJ4" s="6"/>
    </row>
    <row r="5" spans="1:36" ht="14.4" thickBot="1">
      <c r="A5" s="7"/>
      <c r="B5" s="8"/>
      <c r="C5" s="8"/>
      <c r="D5" s="8"/>
      <c r="E5" s="9"/>
      <c r="F5" s="10">
        <v>2026</v>
      </c>
      <c r="G5" s="10">
        <f>+F5+1</f>
        <v>2027</v>
      </c>
      <c r="H5" s="10">
        <f>G5+1</f>
        <v>2028</v>
      </c>
      <c r="I5" s="10">
        <f t="shared" si="0" ref="I5:Z5">H5+1</f>
        <v>2029</v>
      </c>
      <c r="J5" s="10">
        <f t="shared" si="0"/>
        <v>2030</v>
      </c>
      <c r="K5" s="10">
        <f t="shared" si="0"/>
        <v>2031</v>
      </c>
      <c r="L5" s="10">
        <f t="shared" si="0"/>
        <v>2032</v>
      </c>
      <c r="M5" s="10">
        <f t="shared" si="0"/>
        <v>2033</v>
      </c>
      <c r="N5" s="10">
        <f t="shared" si="0"/>
        <v>2034</v>
      </c>
      <c r="O5" s="10">
        <f t="shared" si="0"/>
        <v>2035</v>
      </c>
      <c r="P5" s="10">
        <f t="shared" si="0"/>
        <v>2036</v>
      </c>
      <c r="Q5" s="10">
        <f t="shared" si="0"/>
        <v>2037</v>
      </c>
      <c r="R5" s="10">
        <f t="shared" si="0"/>
        <v>2038</v>
      </c>
      <c r="S5" s="10">
        <f t="shared" si="0"/>
        <v>2039</v>
      </c>
      <c r="T5" s="10">
        <f t="shared" si="0"/>
        <v>2040</v>
      </c>
      <c r="U5" s="10">
        <f t="shared" si="0"/>
        <v>2041</v>
      </c>
      <c r="V5" s="10">
        <f t="shared" si="0"/>
        <v>2042</v>
      </c>
      <c r="W5" s="10">
        <f t="shared" si="0"/>
        <v>2043</v>
      </c>
      <c r="X5" s="10">
        <f t="shared" si="0"/>
        <v>2044</v>
      </c>
      <c r="Y5" s="10">
        <f t="shared" si="0"/>
        <v>2045</v>
      </c>
      <c r="Z5" s="10">
        <f t="shared" si="0"/>
        <v>2046</v>
      </c>
      <c r="AA5" s="10">
        <f t="shared" si="1" ref="AA5">Z5+1</f>
        <v>2047</v>
      </c>
      <c r="AB5" s="10">
        <f t="shared" si="2" ref="AB5">AA5+1</f>
        <v>2048</v>
      </c>
      <c r="AC5" s="10">
        <f t="shared" si="3" ref="AC5">AB5+1</f>
        <v>2049</v>
      </c>
      <c r="AD5" s="10">
        <f t="shared" si="4" ref="AD5">AC5+1</f>
        <v>2050</v>
      </c>
      <c r="AE5" s="10">
        <f t="shared" si="5" ref="AE5">AD5+1</f>
        <v>2051</v>
      </c>
      <c r="AF5" s="10">
        <f t="shared" si="6" ref="AF5">AE5+1</f>
        <v>2052</v>
      </c>
      <c r="AG5" s="10">
        <f t="shared" si="7" ref="AG5">AF5+1</f>
        <v>2053</v>
      </c>
      <c r="AH5" s="10">
        <f t="shared" si="8" ref="AH5">AG5+1</f>
        <v>2054</v>
      </c>
      <c r="AI5" s="10">
        <f t="shared" si="9" ref="AI5">AH5+1</f>
        <v>2055</v>
      </c>
      <c r="AJ5" s="11" t="s">
        <v>17</v>
      </c>
    </row>
    <row r="6" spans="1:36" ht="14.4" thickTop="1">
      <c r="A6" s="214" t="s">
        <v>83</v>
      </c>
      <c r="B6" s="198"/>
      <c r="C6" s="198"/>
      <c r="D6" s="198"/>
      <c r="E6" s="199"/>
      <c r="F6" s="200">
        <v>881702</v>
      </c>
      <c r="G6" s="200">
        <v>877902</v>
      </c>
      <c r="H6" s="200">
        <v>873732</v>
      </c>
      <c r="I6" s="200">
        <v>869226</v>
      </c>
      <c r="J6" s="200">
        <v>864399</v>
      </c>
      <c r="K6" s="200">
        <v>859140</v>
      </c>
      <c r="L6" s="200">
        <v>853623</v>
      </c>
      <c r="M6" s="200">
        <v>847899</v>
      </c>
      <c r="N6" s="200">
        <v>841949</v>
      </c>
      <c r="O6" s="200">
        <v>835791</v>
      </c>
      <c r="P6" s="200">
        <v>829104</v>
      </c>
      <c r="Q6" s="200">
        <v>822273</v>
      </c>
      <c r="R6" s="200">
        <v>815265</v>
      </c>
      <c r="S6" s="200">
        <v>808145</v>
      </c>
      <c r="T6" s="200">
        <v>800881</v>
      </c>
      <c r="U6" s="200">
        <v>791740</v>
      </c>
      <c r="V6" s="200">
        <v>782872</v>
      </c>
      <c r="W6" s="200">
        <v>773957</v>
      </c>
      <c r="X6" s="200">
        <v>765041</v>
      </c>
      <c r="Y6" s="200">
        <v>756061</v>
      </c>
      <c r="Z6" s="200">
        <v>747530</v>
      </c>
      <c r="AA6" s="200">
        <v>738998</v>
      </c>
      <c r="AB6" s="200">
        <v>730419</v>
      </c>
      <c r="AC6" s="200">
        <v>721824</v>
      </c>
      <c r="AD6" s="200">
        <v>713228</v>
      </c>
      <c r="AE6" s="200">
        <v>705162</v>
      </c>
      <c r="AF6" s="200">
        <v>697080</v>
      </c>
      <c r="AG6" s="200">
        <v>688998</v>
      </c>
      <c r="AH6" s="200">
        <v>680916</v>
      </c>
      <c r="AI6" s="200">
        <v>672818</v>
      </c>
      <c r="AJ6" s="212">
        <f>SUM(F6:AI6)</f>
        <v>23647675</v>
      </c>
    </row>
    <row r="7" spans="1:36" ht="13.8">
      <c r="A7" s="215" t="s">
        <v>84</v>
      </c>
      <c r="B7" s="8"/>
      <c r="C7" s="8"/>
      <c r="D7" s="8"/>
      <c r="E7" s="9"/>
      <c r="F7" s="211">
        <v>53097</v>
      </c>
      <c r="G7" s="211">
        <v>52850</v>
      </c>
      <c r="H7" s="211">
        <v>52579</v>
      </c>
      <c r="I7" s="211">
        <v>52286</v>
      </c>
      <c r="J7" s="211">
        <v>51972</v>
      </c>
      <c r="K7" s="211">
        <v>51631</v>
      </c>
      <c r="L7" s="211">
        <v>51272</v>
      </c>
      <c r="M7" s="211">
        <v>50900</v>
      </c>
      <c r="N7" s="211">
        <v>50512</v>
      </c>
      <c r="O7" s="211">
        <v>50112</v>
      </c>
      <c r="P7" s="211">
        <v>49678</v>
      </c>
      <c r="Q7" s="211">
        <v>49234</v>
      </c>
      <c r="R7" s="211">
        <v>48779</v>
      </c>
      <c r="S7" s="211">
        <v>48316</v>
      </c>
      <c r="T7" s="211">
        <v>47843</v>
      </c>
      <c r="U7" s="211">
        <v>47250</v>
      </c>
      <c r="V7" s="211">
        <v>46674</v>
      </c>
      <c r="W7" s="211">
        <v>46094</v>
      </c>
      <c r="X7" s="211">
        <v>45515</v>
      </c>
      <c r="Y7" s="211">
        <v>44931</v>
      </c>
      <c r="Z7" s="211">
        <v>44375</v>
      </c>
      <c r="AA7" s="211">
        <v>43821</v>
      </c>
      <c r="AB7" s="211">
        <v>43264</v>
      </c>
      <c r="AC7" s="211">
        <v>42706</v>
      </c>
      <c r="AD7" s="211">
        <v>42147</v>
      </c>
      <c r="AE7" s="211">
        <v>41622</v>
      </c>
      <c r="AF7" s="211">
        <v>41097</v>
      </c>
      <c r="AG7" s="211">
        <v>40572</v>
      </c>
      <c r="AH7" s="211">
        <v>40047</v>
      </c>
      <c r="AI7" s="211">
        <v>39519</v>
      </c>
      <c r="AJ7" s="122">
        <f>SUM(F7:AI7)</f>
        <v>1410695</v>
      </c>
    </row>
    <row r="8" spans="1:36" ht="18.6" customHeight="1" thickBot="1">
      <c r="A8" s="216" t="s">
        <v>85</v>
      </c>
      <c r="B8" s="201"/>
      <c r="C8" s="201"/>
      <c r="D8" s="201"/>
      <c r="E8" s="202"/>
      <c r="F8" s="355"/>
      <c r="G8" s="356"/>
      <c r="H8" s="356"/>
      <c r="I8" s="356"/>
      <c r="J8" s="357"/>
      <c r="K8" s="355"/>
      <c r="L8" s="356"/>
      <c r="M8" s="356"/>
      <c r="N8" s="356"/>
      <c r="O8" s="357"/>
      <c r="P8" s="355"/>
      <c r="Q8" s="356"/>
      <c r="R8" s="356"/>
      <c r="S8" s="356"/>
      <c r="T8" s="357"/>
      <c r="U8" s="355"/>
      <c r="V8" s="356"/>
      <c r="W8" s="356"/>
      <c r="X8" s="356"/>
      <c r="Y8" s="357"/>
      <c r="Z8" s="355"/>
      <c r="AA8" s="356"/>
      <c r="AB8" s="356"/>
      <c r="AC8" s="356"/>
      <c r="AD8" s="357"/>
      <c r="AE8" s="355"/>
      <c r="AF8" s="356"/>
      <c r="AG8" s="356"/>
      <c r="AH8" s="356"/>
      <c r="AI8" s="357"/>
      <c r="AJ8" s="204" t="s">
        <v>86</v>
      </c>
    </row>
    <row r="9" spans="1:36" ht="14.4" thickTop="1">
      <c r="A9" s="12" t="s">
        <v>18</v>
      </c>
      <c r="B9" s="13"/>
      <c r="C9" s="13"/>
      <c r="D9" s="13"/>
      <c r="E9" s="14"/>
      <c r="F9" s="15">
        <f t="shared" si="10" ref="F9:AI9">SUM(F10,F22)</f>
        <v>0</v>
      </c>
      <c r="G9" s="15">
        <f t="shared" si="10"/>
        <v>0</v>
      </c>
      <c r="H9" s="15">
        <f t="shared" si="10"/>
        <v>0</v>
      </c>
      <c r="I9" s="15">
        <f t="shared" si="10"/>
        <v>0</v>
      </c>
      <c r="J9" s="15">
        <f t="shared" si="10"/>
        <v>0</v>
      </c>
      <c r="K9" s="15">
        <f t="shared" si="10"/>
        <v>0</v>
      </c>
      <c r="L9" s="15">
        <f t="shared" si="10"/>
        <v>0</v>
      </c>
      <c r="M9" s="15">
        <f t="shared" si="10"/>
        <v>0</v>
      </c>
      <c r="N9" s="15">
        <f t="shared" si="10"/>
        <v>0</v>
      </c>
      <c r="O9" s="15">
        <f t="shared" si="10"/>
        <v>0</v>
      </c>
      <c r="P9" s="15">
        <f t="shared" si="10"/>
        <v>0</v>
      </c>
      <c r="Q9" s="15">
        <f t="shared" si="10"/>
        <v>0</v>
      </c>
      <c r="R9" s="15">
        <f t="shared" si="10"/>
        <v>0</v>
      </c>
      <c r="S9" s="15">
        <f t="shared" si="10"/>
        <v>0</v>
      </c>
      <c r="T9" s="15">
        <f t="shared" si="10"/>
        <v>0</v>
      </c>
      <c r="U9" s="15">
        <f t="shared" si="10"/>
        <v>0</v>
      </c>
      <c r="V9" s="15">
        <f t="shared" si="10"/>
        <v>0</v>
      </c>
      <c r="W9" s="15">
        <f t="shared" si="10"/>
        <v>0</v>
      </c>
      <c r="X9" s="15">
        <f t="shared" si="10"/>
        <v>0</v>
      </c>
      <c r="Y9" s="15">
        <f t="shared" si="10"/>
        <v>0</v>
      </c>
      <c r="Z9" s="15">
        <f t="shared" si="10"/>
        <v>0</v>
      </c>
      <c r="AA9" s="15">
        <f t="shared" si="10"/>
        <v>0</v>
      </c>
      <c r="AB9" s="15">
        <f t="shared" si="10"/>
        <v>0</v>
      </c>
      <c r="AC9" s="15">
        <f t="shared" si="10"/>
        <v>0</v>
      </c>
      <c r="AD9" s="15">
        <f t="shared" si="10"/>
        <v>0</v>
      </c>
      <c r="AE9" s="15">
        <f t="shared" si="10"/>
        <v>0</v>
      </c>
      <c r="AF9" s="15">
        <f t="shared" si="10"/>
        <v>0</v>
      </c>
      <c r="AG9" s="15">
        <f t="shared" si="10"/>
        <v>0</v>
      </c>
      <c r="AH9" s="15">
        <f t="shared" si="10"/>
        <v>0</v>
      </c>
      <c r="AI9" s="15">
        <f t="shared" si="10"/>
        <v>0</v>
      </c>
      <c r="AJ9" s="16">
        <f t="shared" si="11" ref="AJ9:AJ29">SUM(F9:AI9)</f>
        <v>0</v>
      </c>
    </row>
    <row r="10" spans="1:36" ht="13.8">
      <c r="A10" s="17"/>
      <c r="B10" s="112" t="s">
        <v>19</v>
      </c>
      <c r="C10" s="113"/>
      <c r="D10" s="19"/>
      <c r="E10" s="20"/>
      <c r="F10" s="21">
        <f>F11+F12+F13+F14+F18+F19+F20+F21</f>
        <v>0</v>
      </c>
      <c r="G10" s="21">
        <f t="shared" si="12" ref="G10:AI10">G11+G12+G13+G14+G18+G19+G20+G21</f>
        <v>0</v>
      </c>
      <c r="H10" s="21">
        <f t="shared" si="12"/>
        <v>0</v>
      </c>
      <c r="I10" s="21">
        <f t="shared" si="12"/>
        <v>0</v>
      </c>
      <c r="J10" s="21">
        <f t="shared" si="12"/>
        <v>0</v>
      </c>
      <c r="K10" s="21">
        <f t="shared" si="12"/>
        <v>0</v>
      </c>
      <c r="L10" s="21">
        <f t="shared" si="12"/>
        <v>0</v>
      </c>
      <c r="M10" s="21">
        <f t="shared" si="12"/>
        <v>0</v>
      </c>
      <c r="N10" s="21">
        <f t="shared" si="12"/>
        <v>0</v>
      </c>
      <c r="O10" s="21">
        <f t="shared" si="12"/>
        <v>0</v>
      </c>
      <c r="P10" s="21">
        <f t="shared" si="12"/>
        <v>0</v>
      </c>
      <c r="Q10" s="21">
        <f t="shared" si="12"/>
        <v>0</v>
      </c>
      <c r="R10" s="21">
        <f t="shared" si="12"/>
        <v>0</v>
      </c>
      <c r="S10" s="21">
        <f t="shared" si="12"/>
        <v>0</v>
      </c>
      <c r="T10" s="21">
        <f t="shared" si="12"/>
        <v>0</v>
      </c>
      <c r="U10" s="21">
        <f t="shared" si="12"/>
        <v>0</v>
      </c>
      <c r="V10" s="21">
        <f t="shared" si="12"/>
        <v>0</v>
      </c>
      <c r="W10" s="21">
        <f t="shared" si="12"/>
        <v>0</v>
      </c>
      <c r="X10" s="21">
        <f t="shared" si="12"/>
        <v>0</v>
      </c>
      <c r="Y10" s="21">
        <f t="shared" si="12"/>
        <v>0</v>
      </c>
      <c r="Z10" s="21">
        <f t="shared" si="12"/>
        <v>0</v>
      </c>
      <c r="AA10" s="21">
        <f t="shared" si="12"/>
        <v>0</v>
      </c>
      <c r="AB10" s="21">
        <f t="shared" si="12"/>
        <v>0</v>
      </c>
      <c r="AC10" s="21">
        <f t="shared" si="12"/>
        <v>0</v>
      </c>
      <c r="AD10" s="21">
        <f t="shared" si="12"/>
        <v>0</v>
      </c>
      <c r="AE10" s="21">
        <f t="shared" si="12"/>
        <v>0</v>
      </c>
      <c r="AF10" s="21">
        <f t="shared" si="12"/>
        <v>0</v>
      </c>
      <c r="AG10" s="21">
        <f t="shared" si="12"/>
        <v>0</v>
      </c>
      <c r="AH10" s="21">
        <f t="shared" si="12"/>
        <v>0</v>
      </c>
      <c r="AI10" s="21">
        <f t="shared" si="12"/>
        <v>0</v>
      </c>
      <c r="AJ10" s="22">
        <f t="shared" si="11"/>
        <v>0</v>
      </c>
    </row>
    <row r="11" spans="1:36" ht="13.8">
      <c r="A11" s="17"/>
      <c r="B11" s="23"/>
      <c r="C11" s="114" t="s">
        <v>20</v>
      </c>
      <c r="D11" s="25"/>
      <c r="E11" s="26"/>
      <c r="F11" s="205">
        <f>F6*F8</f>
        <v>0</v>
      </c>
      <c r="G11" s="205">
        <f>G6*F8</f>
        <v>0</v>
      </c>
      <c r="H11" s="205">
        <f>H6*F8</f>
        <v>0</v>
      </c>
      <c r="I11" s="205">
        <f>I6*F8</f>
        <v>0</v>
      </c>
      <c r="J11" s="205">
        <f>J6*F8</f>
        <v>0</v>
      </c>
      <c r="K11" s="205">
        <f>K6*K8</f>
        <v>0</v>
      </c>
      <c r="L11" s="205">
        <f>L6*K8</f>
        <v>0</v>
      </c>
      <c r="M11" s="205">
        <f>M6*K8</f>
        <v>0</v>
      </c>
      <c r="N11" s="205">
        <f>N6*K8</f>
        <v>0</v>
      </c>
      <c r="O11" s="205">
        <f>O6*K8</f>
        <v>0</v>
      </c>
      <c r="P11" s="205">
        <f>P6*P8</f>
        <v>0</v>
      </c>
      <c r="Q11" s="205">
        <f>Q6*P8</f>
        <v>0</v>
      </c>
      <c r="R11" s="205">
        <f>R6*P8</f>
        <v>0</v>
      </c>
      <c r="S11" s="205">
        <f>S6*P8</f>
        <v>0</v>
      </c>
      <c r="T11" s="205">
        <f>T6*P8</f>
        <v>0</v>
      </c>
      <c r="U11" s="205">
        <f>U6*U8</f>
        <v>0</v>
      </c>
      <c r="V11" s="205">
        <f>V6*U8</f>
        <v>0</v>
      </c>
      <c r="W11" s="205">
        <f>W6*U8</f>
        <v>0</v>
      </c>
      <c r="X11" s="205">
        <f>X6*U8</f>
        <v>0</v>
      </c>
      <c r="Y11" s="205">
        <f>Y6*U8</f>
        <v>0</v>
      </c>
      <c r="Z11" s="205">
        <f>Z6*Z8</f>
        <v>0</v>
      </c>
      <c r="AA11" s="205">
        <f>AA6*Z8</f>
        <v>0</v>
      </c>
      <c r="AB11" s="205">
        <f>AB6*Z8</f>
        <v>0</v>
      </c>
      <c r="AC11" s="205">
        <f>AC6*Z8</f>
        <v>0</v>
      </c>
      <c r="AD11" s="205">
        <f>AD6*Z8</f>
        <v>0</v>
      </c>
      <c r="AE11" s="205">
        <f>AE6*AE8</f>
        <v>0</v>
      </c>
      <c r="AF11" s="205">
        <f>AF6*AE8</f>
        <v>0</v>
      </c>
      <c r="AG11" s="205">
        <f>AG6*AE8</f>
        <v>0</v>
      </c>
      <c r="AH11" s="205">
        <f>AH6*AE8</f>
        <v>0</v>
      </c>
      <c r="AI11" s="205">
        <f>AI6*AE8</f>
        <v>0</v>
      </c>
      <c r="AJ11" s="28">
        <f t="shared" si="11"/>
        <v>0</v>
      </c>
    </row>
    <row r="12" spans="1:36" ht="13.8">
      <c r="A12" s="17"/>
      <c r="B12" s="23"/>
      <c r="C12" s="217" t="s">
        <v>87</v>
      </c>
      <c r="D12" s="142"/>
      <c r="E12" s="138"/>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5">
        <f t="shared" si="11"/>
        <v>0</v>
      </c>
    </row>
    <row r="13" spans="1:36" ht="13.8">
      <c r="A13" s="17"/>
      <c r="B13" s="23"/>
      <c r="C13" s="325" t="s">
        <v>179</v>
      </c>
      <c r="D13" s="326"/>
      <c r="E13" s="138"/>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5"/>
    </row>
    <row r="14" spans="1:36" ht="13.8">
      <c r="A14" s="17"/>
      <c r="B14" s="23"/>
      <c r="C14" s="361" t="s">
        <v>70</v>
      </c>
      <c r="D14" s="362"/>
      <c r="E14" s="363"/>
      <c r="F14" s="206">
        <f>F15+F16+F17</f>
        <v>0</v>
      </c>
      <c r="G14" s="206">
        <f t="shared" si="13" ref="G14:AI14">G15+G16+G17</f>
        <v>0</v>
      </c>
      <c r="H14" s="206">
        <f t="shared" si="13"/>
        <v>0</v>
      </c>
      <c r="I14" s="206">
        <f t="shared" si="13"/>
        <v>0</v>
      </c>
      <c r="J14" s="206">
        <f t="shared" si="13"/>
        <v>0</v>
      </c>
      <c r="K14" s="206">
        <f t="shared" si="13"/>
        <v>0</v>
      </c>
      <c r="L14" s="206">
        <f t="shared" si="13"/>
        <v>0</v>
      </c>
      <c r="M14" s="206">
        <f t="shared" si="13"/>
        <v>0</v>
      </c>
      <c r="N14" s="206">
        <f t="shared" si="13"/>
        <v>0</v>
      </c>
      <c r="O14" s="206">
        <f t="shared" si="13"/>
        <v>0</v>
      </c>
      <c r="P14" s="206">
        <f t="shared" si="13"/>
        <v>0</v>
      </c>
      <c r="Q14" s="206">
        <f t="shared" si="13"/>
        <v>0</v>
      </c>
      <c r="R14" s="206">
        <f t="shared" si="13"/>
        <v>0</v>
      </c>
      <c r="S14" s="206">
        <f t="shared" si="13"/>
        <v>0</v>
      </c>
      <c r="T14" s="206">
        <f t="shared" si="13"/>
        <v>0</v>
      </c>
      <c r="U14" s="206">
        <f t="shared" si="13"/>
        <v>0</v>
      </c>
      <c r="V14" s="206">
        <f t="shared" si="13"/>
        <v>0</v>
      </c>
      <c r="W14" s="206">
        <f t="shared" si="13"/>
        <v>0</v>
      </c>
      <c r="X14" s="206">
        <f t="shared" si="13"/>
        <v>0</v>
      </c>
      <c r="Y14" s="206">
        <f t="shared" si="13"/>
        <v>0</v>
      </c>
      <c r="Z14" s="206">
        <f t="shared" si="13"/>
        <v>0</v>
      </c>
      <c r="AA14" s="206">
        <f t="shared" si="13"/>
        <v>0</v>
      </c>
      <c r="AB14" s="206">
        <f t="shared" si="13"/>
        <v>0</v>
      </c>
      <c r="AC14" s="206">
        <f t="shared" si="13"/>
        <v>0</v>
      </c>
      <c r="AD14" s="206">
        <f t="shared" si="13"/>
        <v>0</v>
      </c>
      <c r="AE14" s="206">
        <f t="shared" si="13"/>
        <v>0</v>
      </c>
      <c r="AF14" s="206">
        <f t="shared" si="13"/>
        <v>0</v>
      </c>
      <c r="AG14" s="206">
        <f t="shared" si="13"/>
        <v>0</v>
      </c>
      <c r="AH14" s="206">
        <f t="shared" si="13"/>
        <v>0</v>
      </c>
      <c r="AI14" s="206">
        <f t="shared" si="13"/>
        <v>0</v>
      </c>
      <c r="AJ14" s="135">
        <f t="shared" si="11"/>
        <v>0</v>
      </c>
    </row>
    <row r="15" spans="1:36" ht="13.8">
      <c r="A15" s="17"/>
      <c r="B15" s="23"/>
      <c r="C15" s="218"/>
      <c r="D15" s="232" t="s">
        <v>71</v>
      </c>
      <c r="E15" s="55"/>
      <c r="F15" s="130">
        <f>SUM('2公共施設等運営事業におけるサービス対価'!D6:D12)</f>
        <v>0</v>
      </c>
      <c r="G15" s="130">
        <f>SUM('2公共施設等運営事業におけるサービス対価'!E6:E12)</f>
        <v>0</v>
      </c>
      <c r="H15" s="130">
        <f>SUM('2公共施設等運営事業におけるサービス対価'!F6:F12)</f>
        <v>0</v>
      </c>
      <c r="I15" s="130">
        <f>SUM('2公共施設等運営事業におけるサービス対価'!G6:G12)</f>
        <v>0</v>
      </c>
      <c r="J15" s="130">
        <f>SUM('2公共施設等運営事業におけるサービス対価'!H6:H12)</f>
        <v>0</v>
      </c>
      <c r="K15" s="130">
        <f>SUM('2公共施設等運営事業におけるサービス対価'!I6:I12)</f>
        <v>0</v>
      </c>
      <c r="L15" s="130">
        <f>SUM('2公共施設等運営事業におけるサービス対価'!J6:J12)</f>
        <v>0</v>
      </c>
      <c r="M15" s="130">
        <f>SUM('2公共施設等運営事業におけるサービス対価'!K6:K12)</f>
        <v>0</v>
      </c>
      <c r="N15" s="130">
        <f>SUM('2公共施設等運営事業におけるサービス対価'!L6:L12)</f>
        <v>0</v>
      </c>
      <c r="O15" s="130">
        <f>SUM('2公共施設等運営事業におけるサービス対価'!M6:M12)</f>
        <v>0</v>
      </c>
      <c r="P15" s="130">
        <f>SUM('2公共施設等運営事業におけるサービス対価'!N6:N12)</f>
        <v>0</v>
      </c>
      <c r="Q15" s="130">
        <f>SUM('2公共施設等運営事業におけるサービス対価'!O6:O12)</f>
        <v>0</v>
      </c>
      <c r="R15" s="130">
        <f>SUM('2公共施設等運営事業におけるサービス対価'!P6:P12)</f>
        <v>0</v>
      </c>
      <c r="S15" s="130">
        <f>SUM('2公共施設等運営事業におけるサービス対価'!Q6:Q12)</f>
        <v>0</v>
      </c>
      <c r="T15" s="130">
        <f>SUM('2公共施設等運営事業におけるサービス対価'!R6:R12)</f>
        <v>0</v>
      </c>
      <c r="U15" s="130">
        <f>SUM('2公共施設等運営事業におけるサービス対価'!S6:S12)</f>
        <v>0</v>
      </c>
      <c r="V15" s="130">
        <f>SUM('2公共施設等運営事業におけるサービス対価'!T6:T12)</f>
        <v>0</v>
      </c>
      <c r="W15" s="130">
        <f>SUM('2公共施設等運営事業におけるサービス対価'!U6:U12)</f>
        <v>0</v>
      </c>
      <c r="X15" s="130">
        <f>SUM('2公共施設等運営事業におけるサービス対価'!V6:V12)</f>
        <v>0</v>
      </c>
      <c r="Y15" s="130">
        <f>SUM('2公共施設等運営事業におけるサービス対価'!W6:W12)</f>
        <v>0</v>
      </c>
      <c r="Z15" s="130">
        <f>SUM('2公共施設等運営事業におけるサービス対価'!X6:X12)</f>
        <v>0</v>
      </c>
      <c r="AA15" s="130">
        <f>SUM('2公共施設等運営事業におけるサービス対価'!Y6:Y12)</f>
        <v>0</v>
      </c>
      <c r="AB15" s="130">
        <f>SUM('2公共施設等運営事業におけるサービス対価'!Z6:Z12)</f>
        <v>0</v>
      </c>
      <c r="AC15" s="130">
        <f>SUM('2公共施設等運営事業におけるサービス対価'!AA6:AA12)</f>
        <v>0</v>
      </c>
      <c r="AD15" s="130">
        <f>SUM('2公共施設等運営事業におけるサービス対価'!AB6:AB12)</f>
        <v>0</v>
      </c>
      <c r="AE15" s="130">
        <f>SUM('2公共施設等運営事業におけるサービス対価'!AC6:AC12)</f>
        <v>0</v>
      </c>
      <c r="AF15" s="130">
        <f>SUM('2公共施設等運営事業におけるサービス対価'!AD6:AD12)</f>
        <v>0</v>
      </c>
      <c r="AG15" s="130">
        <f>SUM('2公共施設等運営事業におけるサービス対価'!AE6:AE12)</f>
        <v>0</v>
      </c>
      <c r="AH15" s="130">
        <f>SUM('2公共施設等運営事業におけるサービス対価'!AF6:AF12)</f>
        <v>0</v>
      </c>
      <c r="AI15" s="130">
        <f>SUM('2公共施設等運営事業におけるサービス対価'!AG6:AG12)</f>
        <v>0</v>
      </c>
      <c r="AJ15" s="57">
        <f t="shared" si="11"/>
        <v>0</v>
      </c>
    </row>
    <row r="16" spans="1:36" ht="13.8">
      <c r="A16" s="17"/>
      <c r="B16" s="23"/>
      <c r="C16" s="219"/>
      <c r="D16" s="228" t="s">
        <v>88</v>
      </c>
      <c r="E16" s="59"/>
      <c r="F16" s="60">
        <f>SUM('2公共施設等運営事業におけるサービス対価'!D24:D25)</f>
        <v>0</v>
      </c>
      <c r="G16" s="60">
        <f>SUM('2公共施設等運営事業におけるサービス対価'!E24:E25)</f>
        <v>0</v>
      </c>
      <c r="H16" s="60">
        <f>SUM('2公共施設等運営事業におけるサービス対価'!F24:F25)</f>
        <v>0</v>
      </c>
      <c r="I16" s="60">
        <f>SUM('2公共施設等運営事業におけるサービス対価'!G24:G25)</f>
        <v>0</v>
      </c>
      <c r="J16" s="60">
        <f>SUM('2公共施設等運営事業におけるサービス対価'!H24:H25)</f>
        <v>0</v>
      </c>
      <c r="K16" s="60">
        <f>SUM('2公共施設等運営事業におけるサービス対価'!I24:I25)</f>
        <v>0</v>
      </c>
      <c r="L16" s="60">
        <f>SUM('2公共施設等運営事業におけるサービス対価'!J24:J25)</f>
        <v>0</v>
      </c>
      <c r="M16" s="60">
        <f>SUM('2公共施設等運営事業におけるサービス対価'!K24:K25)</f>
        <v>0</v>
      </c>
      <c r="N16" s="60">
        <f>SUM('2公共施設等運営事業におけるサービス対価'!L24:L25)</f>
        <v>0</v>
      </c>
      <c r="O16" s="60">
        <f>SUM('2公共施設等運営事業におけるサービス対価'!M24:M25)</f>
        <v>0</v>
      </c>
      <c r="P16" s="60">
        <f>SUM('2公共施設等運営事業におけるサービス対価'!N24:N25)</f>
        <v>0</v>
      </c>
      <c r="Q16" s="60">
        <f>SUM('2公共施設等運営事業におけるサービス対価'!O24:O25)</f>
        <v>0</v>
      </c>
      <c r="R16" s="60">
        <f>SUM('2公共施設等運営事業におけるサービス対価'!P24:P25)</f>
        <v>0</v>
      </c>
      <c r="S16" s="60">
        <f>SUM('2公共施設等運営事業におけるサービス対価'!Q24:Q25)</f>
        <v>0</v>
      </c>
      <c r="T16" s="60">
        <f>SUM('2公共施設等運営事業におけるサービス対価'!R24:R25)</f>
        <v>0</v>
      </c>
      <c r="U16" s="60">
        <f>SUM('2公共施設等運営事業におけるサービス対価'!S24:S25)</f>
        <v>0</v>
      </c>
      <c r="V16" s="60">
        <f>SUM('2公共施設等運営事業におけるサービス対価'!T24:T25)</f>
        <v>0</v>
      </c>
      <c r="W16" s="60">
        <f>SUM('2公共施設等運営事業におけるサービス対価'!U24:U25)</f>
        <v>0</v>
      </c>
      <c r="X16" s="60">
        <f>SUM('2公共施設等運営事業におけるサービス対価'!V24:V25)</f>
        <v>0</v>
      </c>
      <c r="Y16" s="60">
        <f>SUM('2公共施設等運営事業におけるサービス対価'!W24:W25)</f>
        <v>0</v>
      </c>
      <c r="Z16" s="60">
        <f>SUM('2公共施設等運営事業におけるサービス対価'!X24:X25)</f>
        <v>0</v>
      </c>
      <c r="AA16" s="60">
        <f>SUM('2公共施設等運営事業におけるサービス対価'!Y24:Y25)</f>
        <v>0</v>
      </c>
      <c r="AB16" s="60">
        <f>SUM('2公共施設等運営事業におけるサービス対価'!Z24:Z25)</f>
        <v>0</v>
      </c>
      <c r="AC16" s="60">
        <f>SUM('2公共施設等運営事業におけるサービス対価'!AA24:AA25)</f>
        <v>0</v>
      </c>
      <c r="AD16" s="60">
        <f>SUM('2公共施設等運営事業におけるサービス対価'!AB24:AB25)</f>
        <v>0</v>
      </c>
      <c r="AE16" s="60">
        <f>SUM('2公共施設等運営事業におけるサービス対価'!AC24:AC25)</f>
        <v>0</v>
      </c>
      <c r="AF16" s="60">
        <f>SUM('2公共施設等運営事業におけるサービス対価'!AD24:AD25)</f>
        <v>0</v>
      </c>
      <c r="AG16" s="60">
        <f>SUM('2公共施設等運営事業におけるサービス対価'!AE24:AE25)</f>
        <v>0</v>
      </c>
      <c r="AH16" s="60">
        <f>SUM('2公共施設等運営事業におけるサービス対価'!AF24:AF25)</f>
        <v>0</v>
      </c>
      <c r="AI16" s="60">
        <f>SUM('2公共施設等運営事業におけるサービス対価'!AG24:AG25)</f>
        <v>0</v>
      </c>
      <c r="AJ16" s="66">
        <f t="shared" si="11"/>
        <v>0</v>
      </c>
    </row>
    <row r="17" spans="1:36" ht="13.8">
      <c r="A17" s="17"/>
      <c r="B17" s="23"/>
      <c r="C17" s="219"/>
      <c r="D17" s="227" t="s">
        <v>89</v>
      </c>
      <c r="E17" s="55"/>
      <c r="F17" s="60">
        <f>SUM('2公共施設等運営事業におけるサービス対価'!D31)</f>
        <v>0</v>
      </c>
      <c r="G17" s="60">
        <f>SUM('2公共施設等運営事業におけるサービス対価'!E31)</f>
        <v>0</v>
      </c>
      <c r="H17" s="60">
        <f>SUM('2公共施設等運営事業におけるサービス対価'!F31)</f>
        <v>0</v>
      </c>
      <c r="I17" s="60">
        <f>SUM('2公共施設等運営事業におけるサービス対価'!G31)</f>
        <v>0</v>
      </c>
      <c r="J17" s="60">
        <f>SUM('2公共施設等運営事業におけるサービス対価'!H31)</f>
        <v>0</v>
      </c>
      <c r="K17" s="60">
        <f>SUM('2公共施設等運営事業におけるサービス対価'!I31)</f>
        <v>0</v>
      </c>
      <c r="L17" s="60">
        <f>SUM('2公共施設等運営事業におけるサービス対価'!J31)</f>
        <v>0</v>
      </c>
      <c r="M17" s="60">
        <f>SUM('2公共施設等運営事業におけるサービス対価'!K31)</f>
        <v>0</v>
      </c>
      <c r="N17" s="60">
        <f>SUM('2公共施設等運営事業におけるサービス対価'!L31)</f>
        <v>0</v>
      </c>
      <c r="O17" s="60">
        <f>SUM('2公共施設等運営事業におけるサービス対価'!M31)</f>
        <v>0</v>
      </c>
      <c r="P17" s="60">
        <f>SUM('2公共施設等運営事業におけるサービス対価'!N31)</f>
        <v>0</v>
      </c>
      <c r="Q17" s="60">
        <f>SUM('2公共施設等運営事業におけるサービス対価'!O31)</f>
        <v>0</v>
      </c>
      <c r="R17" s="60">
        <f>SUM('2公共施設等運営事業におけるサービス対価'!P31)</f>
        <v>0</v>
      </c>
      <c r="S17" s="60">
        <f>SUM('2公共施設等運営事業におけるサービス対価'!Q31)</f>
        <v>0</v>
      </c>
      <c r="T17" s="60">
        <f>SUM('2公共施設等運営事業におけるサービス対価'!R31)</f>
        <v>0</v>
      </c>
      <c r="U17" s="60">
        <f>SUM('2公共施設等運営事業におけるサービス対価'!S31)</f>
        <v>0</v>
      </c>
      <c r="V17" s="60">
        <f>SUM('2公共施設等運営事業におけるサービス対価'!T31)</f>
        <v>0</v>
      </c>
      <c r="W17" s="60">
        <f>SUM('2公共施設等運営事業におけるサービス対価'!U31)</f>
        <v>0</v>
      </c>
      <c r="X17" s="60">
        <f>SUM('2公共施設等運営事業におけるサービス対価'!V31)</f>
        <v>0</v>
      </c>
      <c r="Y17" s="60">
        <f>SUM('2公共施設等運営事業におけるサービス対価'!W31)</f>
        <v>0</v>
      </c>
      <c r="Z17" s="60">
        <f>SUM('2公共施設等運営事業におけるサービス対価'!X31)</f>
        <v>0</v>
      </c>
      <c r="AA17" s="60">
        <f>SUM('2公共施設等運営事業におけるサービス対価'!Y31)</f>
        <v>0</v>
      </c>
      <c r="AB17" s="60">
        <f>SUM('2公共施設等運営事業におけるサービス対価'!Z31)</f>
        <v>0</v>
      </c>
      <c r="AC17" s="60">
        <f>SUM('2公共施設等運営事業におけるサービス対価'!AA31)</f>
        <v>0</v>
      </c>
      <c r="AD17" s="60">
        <f>SUM('2公共施設等運営事業におけるサービス対価'!AB31)</f>
        <v>0</v>
      </c>
      <c r="AE17" s="60">
        <f>SUM('2公共施設等運営事業におけるサービス対価'!AC31)</f>
        <v>0</v>
      </c>
      <c r="AF17" s="60">
        <f>SUM('2公共施設等運営事業におけるサービス対価'!AD31)</f>
        <v>0</v>
      </c>
      <c r="AG17" s="60">
        <f>SUM('2公共施設等運営事業におけるサービス対価'!AE31)</f>
        <v>0</v>
      </c>
      <c r="AH17" s="60">
        <f>SUM('2公共施設等運営事業におけるサービス対価'!AF31)</f>
        <v>0</v>
      </c>
      <c r="AI17" s="60">
        <f>SUM('2公共施設等運営事業におけるサービス対価'!AG31)</f>
        <v>0</v>
      </c>
      <c r="AJ17" s="66">
        <f t="shared" si="11"/>
        <v>0</v>
      </c>
    </row>
    <row r="18" spans="1:36" ht="13.8">
      <c r="A18" s="17"/>
      <c r="B18" s="23"/>
      <c r="C18" s="195" t="s">
        <v>141</v>
      </c>
      <c r="D18" s="196"/>
      <c r="E18" s="59"/>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6">
        <f t="shared" si="11"/>
        <v>0</v>
      </c>
    </row>
    <row r="19" spans="1:36" ht="13.8">
      <c r="A19" s="17"/>
      <c r="B19" s="23"/>
      <c r="C19" s="220"/>
      <c r="D19" s="203"/>
      <c r="E19" s="69"/>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6">
        <f t="shared" si="11"/>
        <v>0</v>
      </c>
    </row>
    <row r="20" spans="1:36" ht="13.8">
      <c r="A20" s="17"/>
      <c r="B20" s="23"/>
      <c r="C20" s="220"/>
      <c r="D20" s="203"/>
      <c r="E20" s="69"/>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6">
        <f t="shared" si="11"/>
        <v>0</v>
      </c>
    </row>
    <row r="21" spans="1:36" ht="13.8">
      <c r="A21" s="17"/>
      <c r="B21" s="23"/>
      <c r="C21" s="29"/>
      <c r="D21" s="30"/>
      <c r="E21" s="31"/>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3">
        <f t="shared" si="11"/>
        <v>0</v>
      </c>
    </row>
    <row r="22" spans="1:36" ht="13.8">
      <c r="A22" s="34"/>
      <c r="B22" s="112" t="s">
        <v>21</v>
      </c>
      <c r="C22" s="19"/>
      <c r="D22" s="19"/>
      <c r="E22" s="35"/>
      <c r="F22" s="21">
        <f>SUM(F23:F23)</f>
        <v>0</v>
      </c>
      <c r="G22" s="21">
        <f t="shared" si="14" ref="G22:AI22">SUM(G23:G23)</f>
        <v>0</v>
      </c>
      <c r="H22" s="21">
        <f t="shared" si="14"/>
        <v>0</v>
      </c>
      <c r="I22" s="21">
        <f t="shared" si="14"/>
        <v>0</v>
      </c>
      <c r="J22" s="21">
        <f t="shared" si="14"/>
        <v>0</v>
      </c>
      <c r="K22" s="21">
        <f t="shared" si="14"/>
        <v>0</v>
      </c>
      <c r="L22" s="21">
        <f t="shared" si="14"/>
        <v>0</v>
      </c>
      <c r="M22" s="21">
        <f t="shared" si="14"/>
        <v>0</v>
      </c>
      <c r="N22" s="21">
        <f t="shared" si="14"/>
        <v>0</v>
      </c>
      <c r="O22" s="21">
        <f t="shared" si="14"/>
        <v>0</v>
      </c>
      <c r="P22" s="21">
        <f t="shared" si="14"/>
        <v>0</v>
      </c>
      <c r="Q22" s="21">
        <f t="shared" si="14"/>
        <v>0</v>
      </c>
      <c r="R22" s="21">
        <f t="shared" si="14"/>
        <v>0</v>
      </c>
      <c r="S22" s="21">
        <f t="shared" si="14"/>
        <v>0</v>
      </c>
      <c r="T22" s="21">
        <f t="shared" si="14"/>
        <v>0</v>
      </c>
      <c r="U22" s="21">
        <f t="shared" si="14"/>
        <v>0</v>
      </c>
      <c r="V22" s="21">
        <f t="shared" si="14"/>
        <v>0</v>
      </c>
      <c r="W22" s="21">
        <f t="shared" si="14"/>
        <v>0</v>
      </c>
      <c r="X22" s="21">
        <f t="shared" si="14"/>
        <v>0</v>
      </c>
      <c r="Y22" s="21">
        <f t="shared" si="14"/>
        <v>0</v>
      </c>
      <c r="Z22" s="21">
        <f t="shared" si="14"/>
        <v>0</v>
      </c>
      <c r="AA22" s="21">
        <f t="shared" si="14"/>
        <v>0</v>
      </c>
      <c r="AB22" s="21">
        <f t="shared" si="14"/>
        <v>0</v>
      </c>
      <c r="AC22" s="21">
        <f t="shared" si="14"/>
        <v>0</v>
      </c>
      <c r="AD22" s="21">
        <f t="shared" si="14"/>
        <v>0</v>
      </c>
      <c r="AE22" s="21">
        <f t="shared" si="14"/>
        <v>0</v>
      </c>
      <c r="AF22" s="21">
        <f t="shared" si="14"/>
        <v>0</v>
      </c>
      <c r="AG22" s="21">
        <f t="shared" si="14"/>
        <v>0</v>
      </c>
      <c r="AH22" s="21">
        <f t="shared" si="14"/>
        <v>0</v>
      </c>
      <c r="AI22" s="21">
        <f t="shared" si="14"/>
        <v>0</v>
      </c>
      <c r="AJ22" s="36">
        <f t="shared" si="11"/>
        <v>0</v>
      </c>
    </row>
    <row r="23" spans="1:36" ht="13.8">
      <c r="A23" s="17"/>
      <c r="B23" s="23"/>
      <c r="C23" s="37"/>
      <c r="D23" s="38"/>
      <c r="E23" s="39"/>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22">
        <f t="shared" si="11"/>
        <v>0</v>
      </c>
    </row>
    <row r="24" spans="1:36" ht="13.8">
      <c r="A24" s="41" t="s">
        <v>22</v>
      </c>
      <c r="B24" s="42"/>
      <c r="C24" s="43"/>
      <c r="D24" s="43"/>
      <c r="E24" s="44"/>
      <c r="F24" s="45">
        <f t="shared" si="15" ref="F24:AI24">SUM(F25,F56)</f>
        <v>0</v>
      </c>
      <c r="G24" s="45">
        <f t="shared" si="15"/>
        <v>0</v>
      </c>
      <c r="H24" s="45">
        <f t="shared" si="15"/>
        <v>0</v>
      </c>
      <c r="I24" s="45">
        <f t="shared" si="15"/>
        <v>0</v>
      </c>
      <c r="J24" s="45">
        <f t="shared" si="15"/>
        <v>0</v>
      </c>
      <c r="K24" s="45">
        <f t="shared" si="15"/>
        <v>0</v>
      </c>
      <c r="L24" s="45">
        <f t="shared" si="15"/>
        <v>0</v>
      </c>
      <c r="M24" s="45">
        <f t="shared" si="15"/>
        <v>0</v>
      </c>
      <c r="N24" s="45">
        <f t="shared" si="15"/>
        <v>0</v>
      </c>
      <c r="O24" s="45">
        <f t="shared" si="15"/>
        <v>0</v>
      </c>
      <c r="P24" s="45">
        <f t="shared" si="15"/>
        <v>0</v>
      </c>
      <c r="Q24" s="45">
        <f t="shared" si="15"/>
        <v>0</v>
      </c>
      <c r="R24" s="45">
        <f t="shared" si="15"/>
        <v>0</v>
      </c>
      <c r="S24" s="45">
        <f t="shared" si="15"/>
        <v>0</v>
      </c>
      <c r="T24" s="45">
        <f t="shared" si="15"/>
        <v>0</v>
      </c>
      <c r="U24" s="45">
        <f t="shared" si="15"/>
        <v>0</v>
      </c>
      <c r="V24" s="45">
        <f t="shared" si="15"/>
        <v>0</v>
      </c>
      <c r="W24" s="45">
        <f t="shared" si="15"/>
        <v>0</v>
      </c>
      <c r="X24" s="45">
        <f t="shared" si="15"/>
        <v>0</v>
      </c>
      <c r="Y24" s="45">
        <f t="shared" si="15"/>
        <v>0</v>
      </c>
      <c r="Z24" s="45">
        <f t="shared" si="15"/>
        <v>0</v>
      </c>
      <c r="AA24" s="45">
        <f t="shared" si="15"/>
        <v>0</v>
      </c>
      <c r="AB24" s="45">
        <f t="shared" si="15"/>
        <v>0</v>
      </c>
      <c r="AC24" s="45">
        <f t="shared" si="15"/>
        <v>0</v>
      </c>
      <c r="AD24" s="45">
        <f t="shared" si="15"/>
        <v>0</v>
      </c>
      <c r="AE24" s="45">
        <f t="shared" si="15"/>
        <v>0</v>
      </c>
      <c r="AF24" s="45">
        <f t="shared" si="15"/>
        <v>0</v>
      </c>
      <c r="AG24" s="45">
        <f t="shared" si="15"/>
        <v>0</v>
      </c>
      <c r="AH24" s="45">
        <f t="shared" si="15"/>
        <v>0</v>
      </c>
      <c r="AI24" s="45">
        <f t="shared" si="15"/>
        <v>0</v>
      </c>
      <c r="AJ24" s="46">
        <f t="shared" si="11"/>
        <v>0</v>
      </c>
    </row>
    <row r="25" spans="1:36" ht="13.8">
      <c r="A25" s="17"/>
      <c r="B25" s="18" t="s">
        <v>23</v>
      </c>
      <c r="C25" s="19"/>
      <c r="D25" s="19"/>
      <c r="E25" s="35"/>
      <c r="F25" s="21">
        <f>F26+F45</f>
        <v>0</v>
      </c>
      <c r="G25" s="21">
        <f t="shared" si="16" ref="G25:AI25">G26+G45</f>
        <v>0</v>
      </c>
      <c r="H25" s="21">
        <f t="shared" si="16"/>
        <v>0</v>
      </c>
      <c r="I25" s="21">
        <f t="shared" si="16"/>
        <v>0</v>
      </c>
      <c r="J25" s="21">
        <f t="shared" si="16"/>
        <v>0</v>
      </c>
      <c r="K25" s="21">
        <f t="shared" si="16"/>
        <v>0</v>
      </c>
      <c r="L25" s="21">
        <f t="shared" si="16"/>
        <v>0</v>
      </c>
      <c r="M25" s="21">
        <f t="shared" si="16"/>
        <v>0</v>
      </c>
      <c r="N25" s="21">
        <f t="shared" si="16"/>
        <v>0</v>
      </c>
      <c r="O25" s="21">
        <f t="shared" si="16"/>
        <v>0</v>
      </c>
      <c r="P25" s="21">
        <f t="shared" si="16"/>
        <v>0</v>
      </c>
      <c r="Q25" s="21">
        <f t="shared" si="16"/>
        <v>0</v>
      </c>
      <c r="R25" s="21">
        <f t="shared" si="16"/>
        <v>0</v>
      </c>
      <c r="S25" s="21">
        <f t="shared" si="16"/>
        <v>0</v>
      </c>
      <c r="T25" s="21">
        <f t="shared" si="16"/>
        <v>0</v>
      </c>
      <c r="U25" s="21">
        <f t="shared" si="16"/>
        <v>0</v>
      </c>
      <c r="V25" s="21">
        <f t="shared" si="16"/>
        <v>0</v>
      </c>
      <c r="W25" s="21">
        <f t="shared" si="16"/>
        <v>0</v>
      </c>
      <c r="X25" s="21">
        <f t="shared" si="16"/>
        <v>0</v>
      </c>
      <c r="Y25" s="21">
        <f t="shared" si="16"/>
        <v>0</v>
      </c>
      <c r="Z25" s="21">
        <f t="shared" si="16"/>
        <v>0</v>
      </c>
      <c r="AA25" s="21">
        <f t="shared" si="16"/>
        <v>0</v>
      </c>
      <c r="AB25" s="21">
        <f t="shared" si="16"/>
        <v>0</v>
      </c>
      <c r="AC25" s="21">
        <f t="shared" si="16"/>
        <v>0</v>
      </c>
      <c r="AD25" s="21">
        <f t="shared" si="16"/>
        <v>0</v>
      </c>
      <c r="AE25" s="21">
        <f t="shared" si="16"/>
        <v>0</v>
      </c>
      <c r="AF25" s="21">
        <f t="shared" si="16"/>
        <v>0</v>
      </c>
      <c r="AG25" s="21">
        <f t="shared" si="16"/>
        <v>0</v>
      </c>
      <c r="AH25" s="21">
        <f t="shared" si="16"/>
        <v>0</v>
      </c>
      <c r="AI25" s="21">
        <f t="shared" si="16"/>
        <v>0</v>
      </c>
      <c r="AJ25" s="22">
        <f t="shared" si="11"/>
        <v>0</v>
      </c>
    </row>
    <row r="26" spans="1:36" ht="13.8">
      <c r="A26" s="17"/>
      <c r="B26" s="23"/>
      <c r="C26" s="47" t="s">
        <v>90</v>
      </c>
      <c r="D26" s="48"/>
      <c r="E26" s="35"/>
      <c r="F26" s="67">
        <f>F27+F28+F29+F32+F33+F34+F35+F39+F44</f>
        <v>0</v>
      </c>
      <c r="G26" s="67">
        <f t="shared" si="17" ref="G26:AI26">G27+G28+G29+G32+G33+G34+G35+G39+G44</f>
        <v>0</v>
      </c>
      <c r="H26" s="67">
        <f t="shared" si="17"/>
        <v>0</v>
      </c>
      <c r="I26" s="67">
        <f t="shared" si="17"/>
        <v>0</v>
      </c>
      <c r="J26" s="67">
        <f t="shared" si="17"/>
        <v>0</v>
      </c>
      <c r="K26" s="67">
        <f t="shared" si="17"/>
        <v>0</v>
      </c>
      <c r="L26" s="67">
        <f t="shared" si="17"/>
        <v>0</v>
      </c>
      <c r="M26" s="67">
        <f t="shared" si="17"/>
        <v>0</v>
      </c>
      <c r="N26" s="67">
        <f t="shared" si="17"/>
        <v>0</v>
      </c>
      <c r="O26" s="67">
        <f t="shared" si="17"/>
        <v>0</v>
      </c>
      <c r="P26" s="67">
        <f t="shared" si="17"/>
        <v>0</v>
      </c>
      <c r="Q26" s="67">
        <f t="shared" si="17"/>
        <v>0</v>
      </c>
      <c r="R26" s="67">
        <f t="shared" si="17"/>
        <v>0</v>
      </c>
      <c r="S26" s="67">
        <f t="shared" si="17"/>
        <v>0</v>
      </c>
      <c r="T26" s="67">
        <f t="shared" si="17"/>
        <v>0</v>
      </c>
      <c r="U26" s="67">
        <f t="shared" si="17"/>
        <v>0</v>
      </c>
      <c r="V26" s="67">
        <f t="shared" si="17"/>
        <v>0</v>
      </c>
      <c r="W26" s="67">
        <f t="shared" si="17"/>
        <v>0</v>
      </c>
      <c r="X26" s="67">
        <f t="shared" si="17"/>
        <v>0</v>
      </c>
      <c r="Y26" s="67">
        <f t="shared" si="17"/>
        <v>0</v>
      </c>
      <c r="Z26" s="67">
        <f t="shared" si="17"/>
        <v>0</v>
      </c>
      <c r="AA26" s="67">
        <f t="shared" si="17"/>
        <v>0</v>
      </c>
      <c r="AB26" s="67">
        <f t="shared" si="17"/>
        <v>0</v>
      </c>
      <c r="AC26" s="67">
        <f t="shared" si="17"/>
        <v>0</v>
      </c>
      <c r="AD26" s="67">
        <f t="shared" si="17"/>
        <v>0</v>
      </c>
      <c r="AE26" s="67">
        <f t="shared" si="17"/>
        <v>0</v>
      </c>
      <c r="AF26" s="67">
        <f t="shared" si="17"/>
        <v>0</v>
      </c>
      <c r="AG26" s="67">
        <f t="shared" si="17"/>
        <v>0</v>
      </c>
      <c r="AH26" s="67">
        <f t="shared" si="17"/>
        <v>0</v>
      </c>
      <c r="AI26" s="67">
        <f t="shared" si="17"/>
        <v>0</v>
      </c>
      <c r="AJ26" s="22">
        <f t="shared" si="11"/>
        <v>0</v>
      </c>
    </row>
    <row r="27" spans="1:36" ht="13.8">
      <c r="A27" s="17"/>
      <c r="B27" s="23"/>
      <c r="C27" s="52"/>
      <c r="D27" s="24" t="s">
        <v>24</v>
      </c>
      <c r="E27" s="53"/>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8">
        <f t="shared" si="11"/>
        <v>0</v>
      </c>
    </row>
    <row r="28" spans="1:36" ht="13.8">
      <c r="A28" s="17"/>
      <c r="B28" s="23"/>
      <c r="C28" s="23"/>
      <c r="D28" s="207" t="s">
        <v>91</v>
      </c>
      <c r="E28" s="208"/>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57">
        <f t="shared" si="11"/>
        <v>0</v>
      </c>
    </row>
    <row r="29" spans="1:36" ht="13.8">
      <c r="A29" s="17"/>
      <c r="B29" s="23"/>
      <c r="C29" s="23"/>
      <c r="D29" s="54" t="s">
        <v>25</v>
      </c>
      <c r="E29" s="55"/>
      <c r="F29" s="130">
        <f>F30+F31</f>
        <v>0</v>
      </c>
      <c r="G29" s="130">
        <f t="shared" si="18" ref="G29:AI29">G30+G31</f>
        <v>0</v>
      </c>
      <c r="H29" s="130">
        <f t="shared" si="18"/>
        <v>0</v>
      </c>
      <c r="I29" s="130">
        <f t="shared" si="18"/>
        <v>0</v>
      </c>
      <c r="J29" s="130">
        <f t="shared" si="18"/>
        <v>0</v>
      </c>
      <c r="K29" s="130">
        <f t="shared" si="18"/>
        <v>0</v>
      </c>
      <c r="L29" s="130">
        <f t="shared" si="18"/>
        <v>0</v>
      </c>
      <c r="M29" s="130">
        <f t="shared" si="18"/>
        <v>0</v>
      </c>
      <c r="N29" s="130">
        <f t="shared" si="18"/>
        <v>0</v>
      </c>
      <c r="O29" s="130">
        <f t="shared" si="18"/>
        <v>0</v>
      </c>
      <c r="P29" s="130">
        <f t="shared" si="18"/>
        <v>0</v>
      </c>
      <c r="Q29" s="130">
        <f t="shared" si="18"/>
        <v>0</v>
      </c>
      <c r="R29" s="130">
        <f t="shared" si="18"/>
        <v>0</v>
      </c>
      <c r="S29" s="130">
        <f t="shared" si="18"/>
        <v>0</v>
      </c>
      <c r="T29" s="130">
        <f t="shared" si="18"/>
        <v>0</v>
      </c>
      <c r="U29" s="130">
        <f t="shared" si="18"/>
        <v>0</v>
      </c>
      <c r="V29" s="130">
        <f t="shared" si="18"/>
        <v>0</v>
      </c>
      <c r="W29" s="130">
        <f t="shared" si="18"/>
        <v>0</v>
      </c>
      <c r="X29" s="130">
        <f t="shared" si="18"/>
        <v>0</v>
      </c>
      <c r="Y29" s="130">
        <f t="shared" si="18"/>
        <v>0</v>
      </c>
      <c r="Z29" s="130">
        <f t="shared" si="18"/>
        <v>0</v>
      </c>
      <c r="AA29" s="130">
        <f t="shared" si="18"/>
        <v>0</v>
      </c>
      <c r="AB29" s="130">
        <f t="shared" si="18"/>
        <v>0</v>
      </c>
      <c r="AC29" s="130">
        <f t="shared" si="18"/>
        <v>0</v>
      </c>
      <c r="AD29" s="130">
        <f t="shared" si="18"/>
        <v>0</v>
      </c>
      <c r="AE29" s="130">
        <f t="shared" si="18"/>
        <v>0</v>
      </c>
      <c r="AF29" s="130">
        <f t="shared" si="18"/>
        <v>0</v>
      </c>
      <c r="AG29" s="130">
        <f t="shared" si="18"/>
        <v>0</v>
      </c>
      <c r="AH29" s="130">
        <f t="shared" si="18"/>
        <v>0</v>
      </c>
      <c r="AI29" s="130">
        <f t="shared" si="18"/>
        <v>0</v>
      </c>
      <c r="AJ29" s="57">
        <f t="shared" si="11"/>
        <v>0</v>
      </c>
    </row>
    <row r="30" spans="1:36" ht="13.8">
      <c r="A30" s="17"/>
      <c r="B30" s="23"/>
      <c r="C30" s="23"/>
      <c r="D30" s="54"/>
      <c r="E30" s="55" t="s">
        <v>92</v>
      </c>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7">
        <f t="shared" si="19" ref="AJ30:AJ38">SUM(F30:AI30)</f>
        <v>0</v>
      </c>
    </row>
    <row r="31" spans="1:36" ht="13.8">
      <c r="A31" s="17"/>
      <c r="B31" s="23"/>
      <c r="C31" s="23"/>
      <c r="D31" s="54"/>
      <c r="E31" s="55" t="s">
        <v>93</v>
      </c>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7">
        <f t="shared" si="19"/>
        <v>0</v>
      </c>
    </row>
    <row r="32" spans="1:36" ht="13.8">
      <c r="A32" s="17"/>
      <c r="B32" s="23"/>
      <c r="C32" s="23"/>
      <c r="D32" s="54" t="s">
        <v>26</v>
      </c>
      <c r="E32" s="55"/>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7">
        <f t="shared" si="19"/>
        <v>0</v>
      </c>
    </row>
    <row r="33" spans="1:36" ht="13.8">
      <c r="A33" s="17"/>
      <c r="B33" s="23"/>
      <c r="C33" s="23"/>
      <c r="D33" s="54" t="s">
        <v>27</v>
      </c>
      <c r="E33" s="55"/>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7">
        <f t="shared" si="19"/>
        <v>0</v>
      </c>
    </row>
    <row r="34" spans="1:36" ht="13.8">
      <c r="A34" s="17"/>
      <c r="B34" s="23"/>
      <c r="C34" s="23"/>
      <c r="D34" s="58" t="s">
        <v>28</v>
      </c>
      <c r="E34" s="59"/>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57">
        <f t="shared" si="19"/>
        <v>0</v>
      </c>
    </row>
    <row r="35" spans="1:36" ht="13.8">
      <c r="A35" s="17"/>
      <c r="B35" s="23"/>
      <c r="C35" s="23"/>
      <c r="D35" s="58" t="s">
        <v>94</v>
      </c>
      <c r="E35" s="59"/>
      <c r="F35" s="60">
        <f>F36+F37+F38</f>
        <v>0</v>
      </c>
      <c r="G35" s="60">
        <f t="shared" si="20" ref="G35:AI35">G36+G37+G38</f>
        <v>0</v>
      </c>
      <c r="H35" s="60">
        <f t="shared" si="20"/>
        <v>0</v>
      </c>
      <c r="I35" s="60">
        <f t="shared" si="20"/>
        <v>0</v>
      </c>
      <c r="J35" s="60">
        <f t="shared" si="20"/>
        <v>0</v>
      </c>
      <c r="K35" s="60">
        <f t="shared" si="20"/>
        <v>0</v>
      </c>
      <c r="L35" s="60">
        <f t="shared" si="20"/>
        <v>0</v>
      </c>
      <c r="M35" s="60">
        <f t="shared" si="20"/>
        <v>0</v>
      </c>
      <c r="N35" s="60">
        <f t="shared" si="20"/>
        <v>0</v>
      </c>
      <c r="O35" s="60">
        <f t="shared" si="20"/>
        <v>0</v>
      </c>
      <c r="P35" s="60">
        <f t="shared" si="20"/>
        <v>0</v>
      </c>
      <c r="Q35" s="60">
        <f t="shared" si="20"/>
        <v>0</v>
      </c>
      <c r="R35" s="60">
        <f t="shared" si="20"/>
        <v>0</v>
      </c>
      <c r="S35" s="60">
        <f t="shared" si="20"/>
        <v>0</v>
      </c>
      <c r="T35" s="60">
        <f t="shared" si="20"/>
        <v>0</v>
      </c>
      <c r="U35" s="60">
        <f t="shared" si="20"/>
        <v>0</v>
      </c>
      <c r="V35" s="60">
        <f t="shared" si="20"/>
        <v>0</v>
      </c>
      <c r="W35" s="60">
        <f t="shared" si="20"/>
        <v>0</v>
      </c>
      <c r="X35" s="60">
        <f t="shared" si="20"/>
        <v>0</v>
      </c>
      <c r="Y35" s="60">
        <f t="shared" si="20"/>
        <v>0</v>
      </c>
      <c r="Z35" s="60">
        <f t="shared" si="20"/>
        <v>0</v>
      </c>
      <c r="AA35" s="60">
        <f t="shared" si="20"/>
        <v>0</v>
      </c>
      <c r="AB35" s="60">
        <f t="shared" si="20"/>
        <v>0</v>
      </c>
      <c r="AC35" s="60">
        <f t="shared" si="20"/>
        <v>0</v>
      </c>
      <c r="AD35" s="60">
        <f t="shared" si="20"/>
        <v>0</v>
      </c>
      <c r="AE35" s="60">
        <f t="shared" si="20"/>
        <v>0</v>
      </c>
      <c r="AF35" s="60">
        <f t="shared" si="20"/>
        <v>0</v>
      </c>
      <c r="AG35" s="60">
        <f t="shared" si="20"/>
        <v>0</v>
      </c>
      <c r="AH35" s="60">
        <f t="shared" si="20"/>
        <v>0</v>
      </c>
      <c r="AI35" s="60">
        <f t="shared" si="20"/>
        <v>0</v>
      </c>
      <c r="AJ35" s="57">
        <f t="shared" si="19"/>
        <v>0</v>
      </c>
    </row>
    <row r="36" spans="1:36" ht="13.8">
      <c r="A36" s="17"/>
      <c r="B36" s="23"/>
      <c r="C36" s="23"/>
      <c r="D36" s="58"/>
      <c r="E36" s="61" t="s">
        <v>95</v>
      </c>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57">
        <f t="shared" si="19"/>
        <v>0</v>
      </c>
    </row>
    <row r="37" spans="1:36" ht="13.8">
      <c r="A37" s="17"/>
      <c r="B37" s="23"/>
      <c r="C37" s="23"/>
      <c r="D37" s="62"/>
      <c r="E37" s="61" t="s">
        <v>96</v>
      </c>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57">
        <f t="shared" si="19"/>
        <v>0</v>
      </c>
    </row>
    <row r="38" spans="1:36" ht="13.8">
      <c r="A38" s="17"/>
      <c r="B38" s="23"/>
      <c r="C38" s="23"/>
      <c r="D38" s="62"/>
      <c r="E38" s="64"/>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57">
        <f t="shared" si="19"/>
        <v>0</v>
      </c>
    </row>
    <row r="39" spans="1:36" ht="13.8">
      <c r="A39" s="17"/>
      <c r="B39" s="23"/>
      <c r="C39" s="23"/>
      <c r="D39" s="58" t="s">
        <v>97</v>
      </c>
      <c r="E39" s="59"/>
      <c r="F39" s="60">
        <f t="shared" si="21" ref="F39:Z39">SUM(F40:F43)</f>
        <v>0</v>
      </c>
      <c r="G39" s="60">
        <f t="shared" si="21"/>
        <v>0</v>
      </c>
      <c r="H39" s="60">
        <f t="shared" si="21"/>
        <v>0</v>
      </c>
      <c r="I39" s="60">
        <f t="shared" si="21"/>
        <v>0</v>
      </c>
      <c r="J39" s="60">
        <f t="shared" si="21"/>
        <v>0</v>
      </c>
      <c r="K39" s="60">
        <f t="shared" si="21"/>
        <v>0</v>
      </c>
      <c r="L39" s="60">
        <f t="shared" si="21"/>
        <v>0</v>
      </c>
      <c r="M39" s="60">
        <f t="shared" si="21"/>
        <v>0</v>
      </c>
      <c r="N39" s="60">
        <f t="shared" si="21"/>
        <v>0</v>
      </c>
      <c r="O39" s="60">
        <f t="shared" si="21"/>
        <v>0</v>
      </c>
      <c r="P39" s="60">
        <f t="shared" si="21"/>
        <v>0</v>
      </c>
      <c r="Q39" s="60">
        <f t="shared" si="21"/>
        <v>0</v>
      </c>
      <c r="R39" s="60">
        <f t="shared" si="21"/>
        <v>0</v>
      </c>
      <c r="S39" s="60">
        <f t="shared" si="21"/>
        <v>0</v>
      </c>
      <c r="T39" s="60">
        <f t="shared" si="21"/>
        <v>0</v>
      </c>
      <c r="U39" s="60">
        <f t="shared" si="21"/>
        <v>0</v>
      </c>
      <c r="V39" s="60">
        <f t="shared" si="21"/>
        <v>0</v>
      </c>
      <c r="W39" s="60">
        <f t="shared" si="21"/>
        <v>0</v>
      </c>
      <c r="X39" s="60">
        <f t="shared" si="21"/>
        <v>0</v>
      </c>
      <c r="Y39" s="60">
        <f t="shared" si="21"/>
        <v>0</v>
      </c>
      <c r="Z39" s="60">
        <f t="shared" si="21"/>
        <v>0</v>
      </c>
      <c r="AA39" s="60">
        <f t="shared" si="22" ref="AA39:AI39">SUM(AA40:AA43)</f>
        <v>0</v>
      </c>
      <c r="AB39" s="60">
        <f t="shared" si="22"/>
        <v>0</v>
      </c>
      <c r="AC39" s="60">
        <f t="shared" si="22"/>
        <v>0</v>
      </c>
      <c r="AD39" s="60">
        <f t="shared" si="22"/>
        <v>0</v>
      </c>
      <c r="AE39" s="60">
        <f t="shared" si="22"/>
        <v>0</v>
      </c>
      <c r="AF39" s="60">
        <f t="shared" si="22"/>
        <v>0</v>
      </c>
      <c r="AG39" s="60">
        <f t="shared" si="22"/>
        <v>0</v>
      </c>
      <c r="AH39" s="60">
        <f t="shared" si="22"/>
        <v>0</v>
      </c>
      <c r="AI39" s="60">
        <f t="shared" si="22"/>
        <v>0</v>
      </c>
      <c r="AJ39" s="57">
        <f t="shared" si="23" ref="AJ39:AJ50">SUM(F39:AI39)</f>
        <v>0</v>
      </c>
    </row>
    <row r="40" spans="1:36" ht="13.8">
      <c r="A40" s="17"/>
      <c r="B40" s="23"/>
      <c r="C40" s="23"/>
      <c r="D40" s="62"/>
      <c r="E40" s="61" t="s">
        <v>98</v>
      </c>
      <c r="F40" s="130">
        <f>F7*F8</f>
        <v>0</v>
      </c>
      <c r="G40" s="130">
        <f>G7*F8</f>
        <v>0</v>
      </c>
      <c r="H40" s="130">
        <f>H7*F8</f>
        <v>0</v>
      </c>
      <c r="I40" s="130">
        <f>I7*F8</f>
        <v>0</v>
      </c>
      <c r="J40" s="130">
        <f>J7*F8</f>
        <v>0</v>
      </c>
      <c r="K40" s="130">
        <f>K7*K8</f>
        <v>0</v>
      </c>
      <c r="L40" s="130">
        <f>L7*K8</f>
        <v>0</v>
      </c>
      <c r="M40" s="130">
        <f>M7*K8</f>
        <v>0</v>
      </c>
      <c r="N40" s="130">
        <f>N7*K8</f>
        <v>0</v>
      </c>
      <c r="O40" s="130">
        <f>O7*K8</f>
        <v>0</v>
      </c>
      <c r="P40" s="130">
        <f>P7*P8</f>
        <v>0</v>
      </c>
      <c r="Q40" s="130">
        <f>Q7*P8</f>
        <v>0</v>
      </c>
      <c r="R40" s="130">
        <f>R7*P8</f>
        <v>0</v>
      </c>
      <c r="S40" s="130">
        <f>S7*P8</f>
        <v>0</v>
      </c>
      <c r="T40" s="130">
        <f>T7*P8</f>
        <v>0</v>
      </c>
      <c r="U40" s="130">
        <f>U7*U8</f>
        <v>0</v>
      </c>
      <c r="V40" s="130">
        <f>V7*U8</f>
        <v>0</v>
      </c>
      <c r="W40" s="130">
        <f>W7*U8</f>
        <v>0</v>
      </c>
      <c r="X40" s="130">
        <f>X7*U8</f>
        <v>0</v>
      </c>
      <c r="Y40" s="130">
        <f>Y7*U8</f>
        <v>0</v>
      </c>
      <c r="Z40" s="130">
        <f>Z7*Z8</f>
        <v>0</v>
      </c>
      <c r="AA40" s="130">
        <f>AA7*Z8</f>
        <v>0</v>
      </c>
      <c r="AB40" s="130">
        <f>AB7*Z8</f>
        <v>0</v>
      </c>
      <c r="AC40" s="130">
        <f>AC7*Z8</f>
        <v>0</v>
      </c>
      <c r="AD40" s="130">
        <f>AD7*Z8</f>
        <v>0</v>
      </c>
      <c r="AE40" s="130">
        <f>AE7*AE8</f>
        <v>0</v>
      </c>
      <c r="AF40" s="130">
        <f>AF7*AE8</f>
        <v>0</v>
      </c>
      <c r="AG40" s="130">
        <f>AG7*AE8</f>
        <v>0</v>
      </c>
      <c r="AH40" s="130">
        <f>AH7*AE8</f>
        <v>0</v>
      </c>
      <c r="AI40" s="130">
        <f>AI7*AE8</f>
        <v>0</v>
      </c>
      <c r="AJ40" s="57">
        <f t="shared" si="23"/>
        <v>0</v>
      </c>
    </row>
    <row r="41" spans="1:36" ht="13.8">
      <c r="A41" s="17"/>
      <c r="B41" s="23"/>
      <c r="C41" s="23"/>
      <c r="D41" s="62"/>
      <c r="E41" s="64"/>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7">
        <f t="shared" si="23"/>
        <v>0</v>
      </c>
    </row>
    <row r="42" spans="1:36" ht="13.8">
      <c r="A42" s="17"/>
      <c r="B42" s="23"/>
      <c r="C42" s="23"/>
      <c r="D42" s="62"/>
      <c r="E42" s="65"/>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6">
        <f t="shared" si="23"/>
        <v>0</v>
      </c>
    </row>
    <row r="43" spans="1:36" ht="13.8">
      <c r="A43" s="17"/>
      <c r="B43" s="23"/>
      <c r="C43" s="23"/>
      <c r="D43" s="62"/>
      <c r="E43" s="64"/>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6">
        <f t="shared" si="23"/>
        <v>0</v>
      </c>
    </row>
    <row r="44" spans="1:36" ht="13.8">
      <c r="A44" s="17"/>
      <c r="B44" s="23"/>
      <c r="C44" s="23"/>
      <c r="D44" s="209" t="s">
        <v>99</v>
      </c>
      <c r="E44" s="210"/>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3">
        <f t="shared" si="23"/>
        <v>0</v>
      </c>
    </row>
    <row r="45" spans="1:36" ht="13.8">
      <c r="A45" s="17"/>
      <c r="B45" s="23"/>
      <c r="C45" s="49" t="s">
        <v>100</v>
      </c>
      <c r="D45" s="50"/>
      <c r="E45" s="51"/>
      <c r="F45" s="67">
        <f>F46+F47+F48+F49+F50+F55</f>
        <v>0</v>
      </c>
      <c r="G45" s="67">
        <f t="shared" si="24" ref="G45:AI45">G46+G47+G48+G49+G50+G55</f>
        <v>0</v>
      </c>
      <c r="H45" s="67">
        <f t="shared" si="24"/>
        <v>0</v>
      </c>
      <c r="I45" s="67">
        <f t="shared" si="24"/>
        <v>0</v>
      </c>
      <c r="J45" s="67">
        <f t="shared" si="24"/>
        <v>0</v>
      </c>
      <c r="K45" s="67">
        <f t="shared" si="24"/>
        <v>0</v>
      </c>
      <c r="L45" s="67">
        <f t="shared" si="24"/>
        <v>0</v>
      </c>
      <c r="M45" s="67">
        <f t="shared" si="24"/>
        <v>0</v>
      </c>
      <c r="N45" s="67">
        <f t="shared" si="24"/>
        <v>0</v>
      </c>
      <c r="O45" s="67">
        <f t="shared" si="24"/>
        <v>0</v>
      </c>
      <c r="P45" s="67">
        <f t="shared" si="24"/>
        <v>0</v>
      </c>
      <c r="Q45" s="67">
        <f t="shared" si="24"/>
        <v>0</v>
      </c>
      <c r="R45" s="67">
        <f t="shared" si="24"/>
        <v>0</v>
      </c>
      <c r="S45" s="67">
        <f t="shared" si="24"/>
        <v>0</v>
      </c>
      <c r="T45" s="67">
        <f t="shared" si="24"/>
        <v>0</v>
      </c>
      <c r="U45" s="67">
        <f t="shared" si="24"/>
        <v>0</v>
      </c>
      <c r="V45" s="67">
        <f t="shared" si="24"/>
        <v>0</v>
      </c>
      <c r="W45" s="67">
        <f t="shared" si="24"/>
        <v>0</v>
      </c>
      <c r="X45" s="67">
        <f t="shared" si="24"/>
        <v>0</v>
      </c>
      <c r="Y45" s="67">
        <f t="shared" si="24"/>
        <v>0</v>
      </c>
      <c r="Z45" s="67">
        <f t="shared" si="24"/>
        <v>0</v>
      </c>
      <c r="AA45" s="67">
        <f t="shared" si="24"/>
        <v>0</v>
      </c>
      <c r="AB45" s="67">
        <f t="shared" si="24"/>
        <v>0</v>
      </c>
      <c r="AC45" s="67">
        <f t="shared" si="24"/>
        <v>0</v>
      </c>
      <c r="AD45" s="67">
        <f t="shared" si="24"/>
        <v>0</v>
      </c>
      <c r="AE45" s="67">
        <f t="shared" si="24"/>
        <v>0</v>
      </c>
      <c r="AF45" s="67">
        <f t="shared" si="24"/>
        <v>0</v>
      </c>
      <c r="AG45" s="67">
        <f t="shared" si="24"/>
        <v>0</v>
      </c>
      <c r="AH45" s="67">
        <f t="shared" si="24"/>
        <v>0</v>
      </c>
      <c r="AI45" s="67">
        <f t="shared" si="24"/>
        <v>0</v>
      </c>
      <c r="AJ45" s="22">
        <f t="shared" si="23"/>
        <v>0</v>
      </c>
    </row>
    <row r="46" spans="1:36" ht="13.8">
      <c r="A46" s="17"/>
      <c r="B46" s="23"/>
      <c r="C46" s="52"/>
      <c r="D46" s="114" t="s">
        <v>101</v>
      </c>
      <c r="E46" s="226"/>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8">
        <f t="shared" si="23"/>
        <v>0</v>
      </c>
    </row>
    <row r="47" spans="1:36" ht="13.8">
      <c r="A47" s="17"/>
      <c r="B47" s="23"/>
      <c r="C47" s="23"/>
      <c r="D47" s="54" t="s">
        <v>91</v>
      </c>
      <c r="E47" s="55"/>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7">
        <f t="shared" si="23"/>
        <v>0</v>
      </c>
    </row>
    <row r="48" spans="1:36" ht="13.8">
      <c r="A48" s="17"/>
      <c r="B48" s="23"/>
      <c r="C48" s="23"/>
      <c r="D48" s="54" t="s">
        <v>102</v>
      </c>
      <c r="E48" s="55"/>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7">
        <f t="shared" si="23"/>
        <v>0</v>
      </c>
    </row>
    <row r="49" spans="1:36" ht="13.8">
      <c r="A49" s="17"/>
      <c r="B49" s="23"/>
      <c r="C49" s="23"/>
      <c r="D49" s="54" t="s">
        <v>103</v>
      </c>
      <c r="E49" s="55"/>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7">
        <f t="shared" si="23"/>
        <v>0</v>
      </c>
    </row>
    <row r="50" spans="1:36" ht="13.8">
      <c r="A50" s="17"/>
      <c r="B50" s="23"/>
      <c r="C50" s="23"/>
      <c r="D50" s="58" t="s">
        <v>104</v>
      </c>
      <c r="E50" s="59"/>
      <c r="F50" s="60">
        <f>SUM(F51:F54)</f>
        <v>0</v>
      </c>
      <c r="G50" s="60">
        <f t="shared" si="25" ref="G50:AI50">SUM(G51:G54)</f>
        <v>0</v>
      </c>
      <c r="H50" s="60">
        <f t="shared" si="25"/>
        <v>0</v>
      </c>
      <c r="I50" s="60">
        <f t="shared" si="25"/>
        <v>0</v>
      </c>
      <c r="J50" s="60">
        <f t="shared" si="25"/>
        <v>0</v>
      </c>
      <c r="K50" s="60">
        <f t="shared" si="25"/>
        <v>0</v>
      </c>
      <c r="L50" s="60">
        <f t="shared" si="25"/>
        <v>0</v>
      </c>
      <c r="M50" s="60">
        <f t="shared" si="25"/>
        <v>0</v>
      </c>
      <c r="N50" s="60">
        <f t="shared" si="25"/>
        <v>0</v>
      </c>
      <c r="O50" s="60">
        <f t="shared" si="25"/>
        <v>0</v>
      </c>
      <c r="P50" s="60">
        <f t="shared" si="25"/>
        <v>0</v>
      </c>
      <c r="Q50" s="60">
        <f t="shared" si="25"/>
        <v>0</v>
      </c>
      <c r="R50" s="60">
        <f t="shared" si="25"/>
        <v>0</v>
      </c>
      <c r="S50" s="60">
        <f t="shared" si="25"/>
        <v>0</v>
      </c>
      <c r="T50" s="60">
        <f t="shared" si="25"/>
        <v>0</v>
      </c>
      <c r="U50" s="60">
        <f t="shared" si="25"/>
        <v>0</v>
      </c>
      <c r="V50" s="60">
        <f t="shared" si="25"/>
        <v>0</v>
      </c>
      <c r="W50" s="60">
        <f t="shared" si="25"/>
        <v>0</v>
      </c>
      <c r="X50" s="60">
        <f t="shared" si="25"/>
        <v>0</v>
      </c>
      <c r="Y50" s="60">
        <f t="shared" si="25"/>
        <v>0</v>
      </c>
      <c r="Z50" s="60">
        <f t="shared" si="25"/>
        <v>0</v>
      </c>
      <c r="AA50" s="60">
        <f t="shared" si="25"/>
        <v>0</v>
      </c>
      <c r="AB50" s="60">
        <f t="shared" si="25"/>
        <v>0</v>
      </c>
      <c r="AC50" s="60">
        <f t="shared" si="25"/>
        <v>0</v>
      </c>
      <c r="AD50" s="60">
        <f t="shared" si="25"/>
        <v>0</v>
      </c>
      <c r="AE50" s="60">
        <f t="shared" si="25"/>
        <v>0</v>
      </c>
      <c r="AF50" s="60">
        <f t="shared" si="25"/>
        <v>0</v>
      </c>
      <c r="AG50" s="60">
        <f t="shared" si="25"/>
        <v>0</v>
      </c>
      <c r="AH50" s="60">
        <f t="shared" si="25"/>
        <v>0</v>
      </c>
      <c r="AI50" s="60">
        <f t="shared" si="25"/>
        <v>0</v>
      </c>
      <c r="AJ50" s="66">
        <f t="shared" si="23"/>
        <v>0</v>
      </c>
    </row>
    <row r="51" spans="1:36" ht="13.8">
      <c r="A51" s="17"/>
      <c r="B51" s="23"/>
      <c r="C51" s="23"/>
      <c r="D51" s="233"/>
      <c r="E51" s="65"/>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6">
        <f t="shared" si="26" ref="AJ51:AJ54">SUM(F51:AI51)</f>
        <v>0</v>
      </c>
    </row>
    <row r="52" spans="1:36" ht="13.8">
      <c r="A52" s="17"/>
      <c r="B52" s="23"/>
      <c r="C52" s="23"/>
      <c r="D52" s="233"/>
      <c r="E52" s="65"/>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6">
        <f t="shared" si="26"/>
        <v>0</v>
      </c>
    </row>
    <row r="53" spans="1:36" ht="13.8">
      <c r="A53" s="17"/>
      <c r="B53" s="23"/>
      <c r="C53" s="23"/>
      <c r="D53" s="233"/>
      <c r="E53" s="65"/>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6">
        <f t="shared" si="26"/>
        <v>0</v>
      </c>
    </row>
    <row r="54" spans="1:36" ht="13.8">
      <c r="A54" s="17"/>
      <c r="B54" s="23"/>
      <c r="C54" s="23"/>
      <c r="D54" s="234"/>
      <c r="E54" s="6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6">
        <f t="shared" si="26"/>
        <v>0</v>
      </c>
    </row>
    <row r="55" spans="1:36" ht="13.8">
      <c r="A55" s="17"/>
      <c r="B55" s="23"/>
      <c r="C55" s="23"/>
      <c r="D55" s="209" t="s">
        <v>105</v>
      </c>
      <c r="E55" s="210"/>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3">
        <f t="shared" si="27" ref="AJ55:AJ65">SUM(F55:AI55)</f>
        <v>0</v>
      </c>
    </row>
    <row r="56" spans="1:36" ht="13.8">
      <c r="A56" s="17"/>
      <c r="B56" s="18" t="s">
        <v>29</v>
      </c>
      <c r="C56" s="19"/>
      <c r="D56" s="19"/>
      <c r="E56" s="35"/>
      <c r="F56" s="21">
        <f>SUM(F57:F60)</f>
        <v>0</v>
      </c>
      <c r="G56" s="21">
        <f t="shared" si="28" ref="G56:Z56">SUM(G57:G60)</f>
        <v>0</v>
      </c>
      <c r="H56" s="21">
        <f t="shared" si="28"/>
        <v>0</v>
      </c>
      <c r="I56" s="21">
        <f t="shared" si="28"/>
        <v>0</v>
      </c>
      <c r="J56" s="21">
        <f t="shared" si="28"/>
        <v>0</v>
      </c>
      <c r="K56" s="21">
        <f t="shared" si="28"/>
        <v>0</v>
      </c>
      <c r="L56" s="21">
        <f t="shared" si="28"/>
        <v>0</v>
      </c>
      <c r="M56" s="21">
        <f t="shared" si="28"/>
        <v>0</v>
      </c>
      <c r="N56" s="21">
        <f t="shared" si="28"/>
        <v>0</v>
      </c>
      <c r="O56" s="21">
        <f t="shared" si="28"/>
        <v>0</v>
      </c>
      <c r="P56" s="21">
        <f t="shared" si="28"/>
        <v>0</v>
      </c>
      <c r="Q56" s="21">
        <f t="shared" si="28"/>
        <v>0</v>
      </c>
      <c r="R56" s="21">
        <f t="shared" si="28"/>
        <v>0</v>
      </c>
      <c r="S56" s="21">
        <f t="shared" si="28"/>
        <v>0</v>
      </c>
      <c r="T56" s="21">
        <f t="shared" si="28"/>
        <v>0</v>
      </c>
      <c r="U56" s="21">
        <f t="shared" si="28"/>
        <v>0</v>
      </c>
      <c r="V56" s="21">
        <f t="shared" si="28"/>
        <v>0</v>
      </c>
      <c r="W56" s="21">
        <f t="shared" si="28"/>
        <v>0</v>
      </c>
      <c r="X56" s="21">
        <f t="shared" si="28"/>
        <v>0</v>
      </c>
      <c r="Y56" s="21">
        <f t="shared" si="28"/>
        <v>0</v>
      </c>
      <c r="Z56" s="21">
        <f t="shared" si="28"/>
        <v>0</v>
      </c>
      <c r="AA56" s="21">
        <f t="shared" si="29" ref="AA56:AI56">SUM(AA57:AA60)</f>
        <v>0</v>
      </c>
      <c r="AB56" s="21">
        <f t="shared" si="29"/>
        <v>0</v>
      </c>
      <c r="AC56" s="21">
        <f t="shared" si="29"/>
        <v>0</v>
      </c>
      <c r="AD56" s="21">
        <f t="shared" si="29"/>
        <v>0</v>
      </c>
      <c r="AE56" s="21">
        <f t="shared" si="29"/>
        <v>0</v>
      </c>
      <c r="AF56" s="21">
        <f t="shared" si="29"/>
        <v>0</v>
      </c>
      <c r="AG56" s="21">
        <f t="shared" si="29"/>
        <v>0</v>
      </c>
      <c r="AH56" s="21">
        <f t="shared" si="29"/>
        <v>0</v>
      </c>
      <c r="AI56" s="21">
        <f t="shared" si="29"/>
        <v>0</v>
      </c>
      <c r="AJ56" s="22">
        <f t="shared" si="27"/>
        <v>0</v>
      </c>
    </row>
    <row r="57" spans="1:36" ht="13.8">
      <c r="A57" s="17"/>
      <c r="B57" s="23"/>
      <c r="C57" s="68" t="s">
        <v>30</v>
      </c>
      <c r="D57" s="70"/>
      <c r="E57" s="26"/>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8">
        <f t="shared" si="27"/>
        <v>0</v>
      </c>
    </row>
    <row r="58" spans="1:36" ht="13.8">
      <c r="A58" s="17"/>
      <c r="B58" s="23"/>
      <c r="C58" s="71"/>
      <c r="D58" s="72"/>
      <c r="E58" s="73"/>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7">
        <f t="shared" si="27"/>
        <v>0</v>
      </c>
    </row>
    <row r="59" spans="1:36" ht="13.8">
      <c r="A59" s="17"/>
      <c r="B59" s="23"/>
      <c r="C59" s="71"/>
      <c r="D59" s="72"/>
      <c r="E59" s="73"/>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7">
        <f t="shared" si="27"/>
        <v>0</v>
      </c>
    </row>
    <row r="60" spans="1:36" ht="14.4" thickBot="1">
      <c r="A60" s="17"/>
      <c r="B60" s="23"/>
      <c r="C60" s="74"/>
      <c r="D60" s="75"/>
      <c r="E60" s="76"/>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8">
        <f t="shared" si="27"/>
        <v>0</v>
      </c>
    </row>
    <row r="61" spans="1:36" ht="14.4" thickTop="1">
      <c r="A61" s="221" t="s">
        <v>106</v>
      </c>
      <c r="B61" s="119"/>
      <c r="C61" s="119"/>
      <c r="D61" s="119"/>
      <c r="E61" s="143"/>
      <c r="F61" s="229">
        <f t="shared" si="30" ref="F61:AI61">F9-F24</f>
        <v>0</v>
      </c>
      <c r="G61" s="229">
        <f t="shared" si="30"/>
        <v>0</v>
      </c>
      <c r="H61" s="229">
        <f t="shared" si="30"/>
        <v>0</v>
      </c>
      <c r="I61" s="229">
        <f t="shared" si="30"/>
        <v>0</v>
      </c>
      <c r="J61" s="229">
        <f t="shared" si="30"/>
        <v>0</v>
      </c>
      <c r="K61" s="229">
        <f t="shared" si="30"/>
        <v>0</v>
      </c>
      <c r="L61" s="229">
        <f t="shared" si="30"/>
        <v>0</v>
      </c>
      <c r="M61" s="229">
        <f t="shared" si="30"/>
        <v>0</v>
      </c>
      <c r="N61" s="229">
        <f t="shared" si="30"/>
        <v>0</v>
      </c>
      <c r="O61" s="229">
        <f t="shared" si="30"/>
        <v>0</v>
      </c>
      <c r="P61" s="229">
        <f t="shared" si="30"/>
        <v>0</v>
      </c>
      <c r="Q61" s="229">
        <f t="shared" si="30"/>
        <v>0</v>
      </c>
      <c r="R61" s="229">
        <f t="shared" si="30"/>
        <v>0</v>
      </c>
      <c r="S61" s="229">
        <f t="shared" si="30"/>
        <v>0</v>
      </c>
      <c r="T61" s="229">
        <f t="shared" si="30"/>
        <v>0</v>
      </c>
      <c r="U61" s="229">
        <f t="shared" si="30"/>
        <v>0</v>
      </c>
      <c r="V61" s="229">
        <f t="shared" si="30"/>
        <v>0</v>
      </c>
      <c r="W61" s="229">
        <f t="shared" si="30"/>
        <v>0</v>
      </c>
      <c r="X61" s="229">
        <f t="shared" si="30"/>
        <v>0</v>
      </c>
      <c r="Y61" s="229">
        <f t="shared" si="30"/>
        <v>0</v>
      </c>
      <c r="Z61" s="229">
        <f t="shared" si="30"/>
        <v>0</v>
      </c>
      <c r="AA61" s="229">
        <f t="shared" si="30"/>
        <v>0</v>
      </c>
      <c r="AB61" s="229">
        <f t="shared" si="30"/>
        <v>0</v>
      </c>
      <c r="AC61" s="229">
        <f t="shared" si="30"/>
        <v>0</v>
      </c>
      <c r="AD61" s="229">
        <f t="shared" si="30"/>
        <v>0</v>
      </c>
      <c r="AE61" s="229">
        <f t="shared" si="30"/>
        <v>0</v>
      </c>
      <c r="AF61" s="229">
        <f t="shared" si="30"/>
        <v>0</v>
      </c>
      <c r="AG61" s="229">
        <f t="shared" si="30"/>
        <v>0</v>
      </c>
      <c r="AH61" s="229">
        <f t="shared" si="30"/>
        <v>0</v>
      </c>
      <c r="AI61" s="229">
        <f t="shared" si="30"/>
        <v>0</v>
      </c>
      <c r="AJ61" s="229">
        <f t="shared" si="27"/>
        <v>0</v>
      </c>
    </row>
    <row r="62" spans="1:36" ht="13.8">
      <c r="A62" s="100" t="s">
        <v>72</v>
      </c>
      <c r="B62" s="101"/>
      <c r="C62" s="101"/>
      <c r="D62" s="101"/>
      <c r="E62" s="102"/>
      <c r="F62" s="144">
        <f>SUM(F63:F64)</f>
        <v>0</v>
      </c>
      <c r="G62" s="144">
        <f t="shared" si="31" ref="G62:AI62">SUM(G63:G64)</f>
        <v>0</v>
      </c>
      <c r="H62" s="144">
        <f t="shared" si="31"/>
        <v>0</v>
      </c>
      <c r="I62" s="144">
        <f t="shared" si="31"/>
        <v>0</v>
      </c>
      <c r="J62" s="144">
        <f t="shared" si="31"/>
        <v>0</v>
      </c>
      <c r="K62" s="144">
        <f t="shared" si="31"/>
        <v>0</v>
      </c>
      <c r="L62" s="144">
        <f t="shared" si="31"/>
        <v>0</v>
      </c>
      <c r="M62" s="144">
        <f t="shared" si="31"/>
        <v>0</v>
      </c>
      <c r="N62" s="144">
        <f t="shared" si="31"/>
        <v>0</v>
      </c>
      <c r="O62" s="144">
        <f t="shared" si="31"/>
        <v>0</v>
      </c>
      <c r="P62" s="144">
        <f t="shared" si="31"/>
        <v>0</v>
      </c>
      <c r="Q62" s="144">
        <f t="shared" si="31"/>
        <v>0</v>
      </c>
      <c r="R62" s="144">
        <f t="shared" si="31"/>
        <v>0</v>
      </c>
      <c r="S62" s="144">
        <f t="shared" si="31"/>
        <v>0</v>
      </c>
      <c r="T62" s="144">
        <f t="shared" si="31"/>
        <v>0</v>
      </c>
      <c r="U62" s="144">
        <f t="shared" si="31"/>
        <v>0</v>
      </c>
      <c r="V62" s="144">
        <f t="shared" si="31"/>
        <v>0</v>
      </c>
      <c r="W62" s="144">
        <f t="shared" si="31"/>
        <v>0</v>
      </c>
      <c r="X62" s="144">
        <f t="shared" si="31"/>
        <v>0</v>
      </c>
      <c r="Y62" s="144">
        <f t="shared" si="31"/>
        <v>0</v>
      </c>
      <c r="Z62" s="144">
        <f t="shared" si="31"/>
        <v>0</v>
      </c>
      <c r="AA62" s="144">
        <f t="shared" si="31"/>
        <v>0</v>
      </c>
      <c r="AB62" s="144">
        <f t="shared" si="31"/>
        <v>0</v>
      </c>
      <c r="AC62" s="144">
        <f t="shared" si="31"/>
        <v>0</v>
      </c>
      <c r="AD62" s="144">
        <f t="shared" si="31"/>
        <v>0</v>
      </c>
      <c r="AE62" s="144">
        <f t="shared" si="31"/>
        <v>0</v>
      </c>
      <c r="AF62" s="144">
        <f t="shared" si="31"/>
        <v>0</v>
      </c>
      <c r="AG62" s="144">
        <f t="shared" si="31"/>
        <v>0</v>
      </c>
      <c r="AH62" s="144">
        <f t="shared" si="31"/>
        <v>0</v>
      </c>
      <c r="AI62" s="144">
        <f t="shared" si="31"/>
        <v>0</v>
      </c>
      <c r="AJ62" s="103">
        <f t="shared" si="27"/>
        <v>0</v>
      </c>
    </row>
    <row r="63" spans="1:36" ht="13.8">
      <c r="A63" s="34"/>
      <c r="B63" s="222" t="s">
        <v>107</v>
      </c>
      <c r="C63" s="150"/>
      <c r="D63" s="121"/>
      <c r="E63" s="151"/>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22">
        <f t="shared" si="27"/>
        <v>0</v>
      </c>
    </row>
    <row r="64" spans="1:36" ht="14.4" thickBot="1">
      <c r="A64" s="149"/>
      <c r="B64" s="223" t="s">
        <v>73</v>
      </c>
      <c r="C64" s="145"/>
      <c r="D64" s="146"/>
      <c r="E64" s="147"/>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48">
        <f t="shared" si="27"/>
        <v>0</v>
      </c>
    </row>
    <row r="65" spans="1:36" ht="14.4" thickTop="1">
      <c r="A65" s="235" t="s">
        <v>81</v>
      </c>
      <c r="B65" s="13"/>
      <c r="C65" s="13"/>
      <c r="D65" s="13"/>
      <c r="E65" s="14"/>
      <c r="F65" s="230">
        <f>+F61-F62</f>
        <v>0</v>
      </c>
      <c r="G65" s="230">
        <f t="shared" si="32" ref="G65:AI65">+G61-G62</f>
        <v>0</v>
      </c>
      <c r="H65" s="230">
        <f t="shared" si="32"/>
        <v>0</v>
      </c>
      <c r="I65" s="230">
        <f t="shared" si="32"/>
        <v>0</v>
      </c>
      <c r="J65" s="230">
        <f t="shared" si="32"/>
        <v>0</v>
      </c>
      <c r="K65" s="230">
        <f t="shared" si="32"/>
        <v>0</v>
      </c>
      <c r="L65" s="230">
        <f t="shared" si="32"/>
        <v>0</v>
      </c>
      <c r="M65" s="230">
        <f t="shared" si="32"/>
        <v>0</v>
      </c>
      <c r="N65" s="230">
        <f t="shared" si="32"/>
        <v>0</v>
      </c>
      <c r="O65" s="230">
        <f t="shared" si="32"/>
        <v>0</v>
      </c>
      <c r="P65" s="230">
        <f t="shared" si="32"/>
        <v>0</v>
      </c>
      <c r="Q65" s="230">
        <f t="shared" si="32"/>
        <v>0</v>
      </c>
      <c r="R65" s="230">
        <f t="shared" si="32"/>
        <v>0</v>
      </c>
      <c r="S65" s="230">
        <f t="shared" si="32"/>
        <v>0</v>
      </c>
      <c r="T65" s="230">
        <f t="shared" si="32"/>
        <v>0</v>
      </c>
      <c r="U65" s="230">
        <f t="shared" si="32"/>
        <v>0</v>
      </c>
      <c r="V65" s="230">
        <f t="shared" si="32"/>
        <v>0</v>
      </c>
      <c r="W65" s="230">
        <f t="shared" si="32"/>
        <v>0</v>
      </c>
      <c r="X65" s="230">
        <f t="shared" si="32"/>
        <v>0</v>
      </c>
      <c r="Y65" s="230">
        <f t="shared" si="32"/>
        <v>0</v>
      </c>
      <c r="Z65" s="230">
        <f t="shared" si="32"/>
        <v>0</v>
      </c>
      <c r="AA65" s="230">
        <f t="shared" si="32"/>
        <v>0</v>
      </c>
      <c r="AB65" s="230">
        <f t="shared" si="32"/>
        <v>0</v>
      </c>
      <c r="AC65" s="230">
        <f t="shared" si="32"/>
        <v>0</v>
      </c>
      <c r="AD65" s="230">
        <f t="shared" si="32"/>
        <v>0</v>
      </c>
      <c r="AE65" s="230">
        <f t="shared" si="32"/>
        <v>0</v>
      </c>
      <c r="AF65" s="230">
        <f t="shared" si="32"/>
        <v>0</v>
      </c>
      <c r="AG65" s="230">
        <f t="shared" si="32"/>
        <v>0</v>
      </c>
      <c r="AH65" s="230">
        <f t="shared" si="32"/>
        <v>0</v>
      </c>
      <c r="AI65" s="230">
        <f t="shared" si="32"/>
        <v>0</v>
      </c>
      <c r="AJ65" s="230">
        <f t="shared" si="27"/>
        <v>0</v>
      </c>
    </row>
    <row r="66" spans="1:36" ht="13.8">
      <c r="A66" s="116"/>
      <c r="B66" s="116"/>
      <c r="C66" s="116"/>
      <c r="D66" s="116"/>
      <c r="E66" s="116"/>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8"/>
    </row>
    <row r="67" spans="1:36" ht="13.8">
      <c r="A67" s="116"/>
      <c r="B67" s="116"/>
      <c r="C67" s="116"/>
      <c r="D67" s="116"/>
      <c r="E67" s="116"/>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8"/>
    </row>
    <row r="69" spans="1:36" ht="13.8">
      <c r="A69" s="1" t="s">
        <v>31</v>
      </c>
      <c r="F69" s="1" t="s">
        <v>32</v>
      </c>
      <c r="AJ69" s="288" t="s">
        <v>82</v>
      </c>
    </row>
    <row r="70" spans="1:36" ht="13.8">
      <c r="A70" s="2" t="s">
        <v>16</v>
      </c>
      <c r="B70" s="3"/>
      <c r="C70" s="3"/>
      <c r="D70" s="3"/>
      <c r="E70" s="4"/>
      <c r="F70" s="5" t="str">
        <f>F$4</f>
        <v>R8</v>
      </c>
      <c r="G70" s="5" t="str">
        <f t="shared" si="33" ref="G70:AI70">G$4</f>
        <v>R9</v>
      </c>
      <c r="H70" s="5" t="str">
        <f t="shared" si="33"/>
        <v>R10</v>
      </c>
      <c r="I70" s="5" t="str">
        <f t="shared" si="33"/>
        <v>R11</v>
      </c>
      <c r="J70" s="5" t="str">
        <f t="shared" si="33"/>
        <v>R12</v>
      </c>
      <c r="K70" s="5" t="str">
        <f t="shared" si="33"/>
        <v>R13</v>
      </c>
      <c r="L70" s="5" t="str">
        <f t="shared" si="33"/>
        <v>R14</v>
      </c>
      <c r="M70" s="5" t="str">
        <f t="shared" si="33"/>
        <v>R15</v>
      </c>
      <c r="N70" s="5" t="str">
        <f t="shared" si="33"/>
        <v>R16</v>
      </c>
      <c r="O70" s="5" t="str">
        <f t="shared" si="33"/>
        <v>R17</v>
      </c>
      <c r="P70" s="5" t="str">
        <f t="shared" si="33"/>
        <v>R18</v>
      </c>
      <c r="Q70" s="5" t="str">
        <f t="shared" si="33"/>
        <v>R19</v>
      </c>
      <c r="R70" s="5" t="str">
        <f t="shared" si="33"/>
        <v>R20</v>
      </c>
      <c r="S70" s="5" t="str">
        <f t="shared" si="33"/>
        <v>R21</v>
      </c>
      <c r="T70" s="5" t="str">
        <f t="shared" si="33"/>
        <v>R22</v>
      </c>
      <c r="U70" s="5" t="str">
        <f t="shared" si="33"/>
        <v>R23</v>
      </c>
      <c r="V70" s="5" t="str">
        <f t="shared" si="33"/>
        <v>R24</v>
      </c>
      <c r="W70" s="5" t="str">
        <f t="shared" si="33"/>
        <v>R25</v>
      </c>
      <c r="X70" s="5" t="str">
        <f t="shared" si="33"/>
        <v>R26</v>
      </c>
      <c r="Y70" s="5" t="str">
        <f t="shared" si="33"/>
        <v>R27</v>
      </c>
      <c r="Z70" s="5" t="str">
        <f t="shared" si="33"/>
        <v>R28</v>
      </c>
      <c r="AA70" s="5" t="str">
        <f t="shared" si="33"/>
        <v>R29</v>
      </c>
      <c r="AB70" s="5" t="str">
        <f t="shared" si="33"/>
        <v>R30</v>
      </c>
      <c r="AC70" s="5" t="str">
        <f t="shared" si="33"/>
        <v>R31</v>
      </c>
      <c r="AD70" s="5" t="str">
        <f t="shared" si="33"/>
        <v>R32</v>
      </c>
      <c r="AE70" s="5" t="str">
        <f t="shared" si="33"/>
        <v>R33</v>
      </c>
      <c r="AF70" s="5" t="str">
        <f t="shared" si="33"/>
        <v>R34</v>
      </c>
      <c r="AG70" s="5" t="str">
        <f t="shared" si="33"/>
        <v>R35</v>
      </c>
      <c r="AH70" s="5" t="str">
        <f t="shared" si="33"/>
        <v>R36</v>
      </c>
      <c r="AI70" s="5" t="str">
        <f t="shared" si="33"/>
        <v>R37</v>
      </c>
      <c r="AJ70" s="6"/>
    </row>
    <row r="71" spans="1:36" ht="14.4" thickBot="1">
      <c r="A71" s="7"/>
      <c r="B71" s="8"/>
      <c r="C71" s="8"/>
      <c r="D71" s="8"/>
      <c r="E71" s="9"/>
      <c r="F71" s="10">
        <f>F$5</f>
        <v>2026</v>
      </c>
      <c r="G71" s="10">
        <f t="shared" si="34" ref="G71:AI71">G$5</f>
        <v>2027</v>
      </c>
      <c r="H71" s="10">
        <f t="shared" si="34"/>
        <v>2028</v>
      </c>
      <c r="I71" s="10">
        <f t="shared" si="34"/>
        <v>2029</v>
      </c>
      <c r="J71" s="10">
        <f t="shared" si="34"/>
        <v>2030</v>
      </c>
      <c r="K71" s="10">
        <f t="shared" si="34"/>
        <v>2031</v>
      </c>
      <c r="L71" s="10">
        <f t="shared" si="34"/>
        <v>2032</v>
      </c>
      <c r="M71" s="10">
        <f t="shared" si="34"/>
        <v>2033</v>
      </c>
      <c r="N71" s="10">
        <f t="shared" si="34"/>
        <v>2034</v>
      </c>
      <c r="O71" s="10">
        <f t="shared" si="34"/>
        <v>2035</v>
      </c>
      <c r="P71" s="10">
        <f t="shared" si="34"/>
        <v>2036</v>
      </c>
      <c r="Q71" s="10">
        <f t="shared" si="34"/>
        <v>2037</v>
      </c>
      <c r="R71" s="10">
        <f t="shared" si="34"/>
        <v>2038</v>
      </c>
      <c r="S71" s="10">
        <f t="shared" si="34"/>
        <v>2039</v>
      </c>
      <c r="T71" s="10">
        <f t="shared" si="34"/>
        <v>2040</v>
      </c>
      <c r="U71" s="10">
        <f t="shared" si="34"/>
        <v>2041</v>
      </c>
      <c r="V71" s="10">
        <f t="shared" si="34"/>
        <v>2042</v>
      </c>
      <c r="W71" s="10">
        <f t="shared" si="34"/>
        <v>2043</v>
      </c>
      <c r="X71" s="10">
        <f t="shared" si="34"/>
        <v>2044</v>
      </c>
      <c r="Y71" s="10">
        <f t="shared" si="34"/>
        <v>2045</v>
      </c>
      <c r="Z71" s="10">
        <f t="shared" si="34"/>
        <v>2046</v>
      </c>
      <c r="AA71" s="10">
        <f t="shared" si="34"/>
        <v>2047</v>
      </c>
      <c r="AB71" s="10">
        <f t="shared" si="34"/>
        <v>2048</v>
      </c>
      <c r="AC71" s="10">
        <f t="shared" si="34"/>
        <v>2049</v>
      </c>
      <c r="AD71" s="10">
        <f t="shared" si="34"/>
        <v>2050</v>
      </c>
      <c r="AE71" s="10">
        <f t="shared" si="34"/>
        <v>2051</v>
      </c>
      <c r="AF71" s="10">
        <f t="shared" si="34"/>
        <v>2052</v>
      </c>
      <c r="AG71" s="10">
        <f t="shared" si="34"/>
        <v>2053</v>
      </c>
      <c r="AH71" s="10">
        <f t="shared" si="34"/>
        <v>2054</v>
      </c>
      <c r="AI71" s="10">
        <f t="shared" si="34"/>
        <v>2055</v>
      </c>
      <c r="AJ71" s="11" t="s">
        <v>17</v>
      </c>
    </row>
    <row r="72" spans="1:36" ht="14.4" thickTop="1">
      <c r="A72" s="12" t="s">
        <v>33</v>
      </c>
      <c r="B72" s="13"/>
      <c r="C72" s="13"/>
      <c r="D72" s="13"/>
      <c r="E72" s="14"/>
      <c r="F72" s="16">
        <f t="shared" si="35" ref="F72:AI72">SUM(F73:F78)</f>
        <v>0</v>
      </c>
      <c r="G72" s="16">
        <f t="shared" si="35"/>
        <v>0</v>
      </c>
      <c r="H72" s="16">
        <f t="shared" si="35"/>
        <v>0</v>
      </c>
      <c r="I72" s="16">
        <f t="shared" si="35"/>
        <v>0</v>
      </c>
      <c r="J72" s="16">
        <f t="shared" si="35"/>
        <v>0</v>
      </c>
      <c r="K72" s="16">
        <f t="shared" si="35"/>
        <v>0</v>
      </c>
      <c r="L72" s="16">
        <f t="shared" si="35"/>
        <v>0</v>
      </c>
      <c r="M72" s="16">
        <f t="shared" si="35"/>
        <v>0</v>
      </c>
      <c r="N72" s="16">
        <f t="shared" si="35"/>
        <v>0</v>
      </c>
      <c r="O72" s="16">
        <f t="shared" si="35"/>
        <v>0</v>
      </c>
      <c r="P72" s="16">
        <f t="shared" si="35"/>
        <v>0</v>
      </c>
      <c r="Q72" s="16">
        <f t="shared" si="35"/>
        <v>0</v>
      </c>
      <c r="R72" s="16">
        <f t="shared" si="35"/>
        <v>0</v>
      </c>
      <c r="S72" s="16">
        <f t="shared" si="35"/>
        <v>0</v>
      </c>
      <c r="T72" s="16">
        <f t="shared" si="35"/>
        <v>0</v>
      </c>
      <c r="U72" s="16">
        <f t="shared" si="35"/>
        <v>0</v>
      </c>
      <c r="V72" s="16">
        <f t="shared" si="35"/>
        <v>0</v>
      </c>
      <c r="W72" s="16">
        <f t="shared" si="35"/>
        <v>0</v>
      </c>
      <c r="X72" s="16">
        <f t="shared" si="35"/>
        <v>0</v>
      </c>
      <c r="Y72" s="16">
        <f t="shared" si="35"/>
        <v>0</v>
      </c>
      <c r="Z72" s="16">
        <f t="shared" si="35"/>
        <v>0</v>
      </c>
      <c r="AA72" s="16">
        <f t="shared" si="35"/>
        <v>0</v>
      </c>
      <c r="AB72" s="16">
        <f t="shared" si="35"/>
        <v>0</v>
      </c>
      <c r="AC72" s="16">
        <f t="shared" si="35"/>
        <v>0</v>
      </c>
      <c r="AD72" s="16">
        <f t="shared" si="35"/>
        <v>0</v>
      </c>
      <c r="AE72" s="16">
        <f t="shared" si="35"/>
        <v>0</v>
      </c>
      <c r="AF72" s="16">
        <f t="shared" si="35"/>
        <v>0</v>
      </c>
      <c r="AG72" s="16">
        <f t="shared" si="35"/>
        <v>0</v>
      </c>
      <c r="AH72" s="16">
        <f t="shared" si="35"/>
        <v>0</v>
      </c>
      <c r="AI72" s="16">
        <f t="shared" si="35"/>
        <v>0</v>
      </c>
      <c r="AJ72" s="16">
        <f t="shared" si="36" ref="AJ72:AJ103">SUM(F72:AI72)</f>
        <v>0</v>
      </c>
    </row>
    <row r="73" spans="1:36" ht="13.8">
      <c r="A73" s="17"/>
      <c r="B73" s="79" t="s">
        <v>106</v>
      </c>
      <c r="C73" s="80"/>
      <c r="D73" s="80"/>
      <c r="E73" s="81"/>
      <c r="F73" s="82">
        <f t="shared" si="37" ref="F73:AI73">F61</f>
        <v>0</v>
      </c>
      <c r="G73" s="82">
        <f t="shared" si="37"/>
        <v>0</v>
      </c>
      <c r="H73" s="82">
        <f t="shared" si="37"/>
        <v>0</v>
      </c>
      <c r="I73" s="82">
        <f t="shared" si="37"/>
        <v>0</v>
      </c>
      <c r="J73" s="82">
        <f t="shared" si="37"/>
        <v>0</v>
      </c>
      <c r="K73" s="82">
        <f t="shared" si="37"/>
        <v>0</v>
      </c>
      <c r="L73" s="82">
        <f t="shared" si="37"/>
        <v>0</v>
      </c>
      <c r="M73" s="82">
        <f t="shared" si="37"/>
        <v>0</v>
      </c>
      <c r="N73" s="82">
        <f t="shared" si="37"/>
        <v>0</v>
      </c>
      <c r="O73" s="82">
        <f t="shared" si="37"/>
        <v>0</v>
      </c>
      <c r="P73" s="82">
        <f t="shared" si="37"/>
        <v>0</v>
      </c>
      <c r="Q73" s="82">
        <f t="shared" si="37"/>
        <v>0</v>
      </c>
      <c r="R73" s="82">
        <f t="shared" si="37"/>
        <v>0</v>
      </c>
      <c r="S73" s="82">
        <f t="shared" si="37"/>
        <v>0</v>
      </c>
      <c r="T73" s="82">
        <f t="shared" si="37"/>
        <v>0</v>
      </c>
      <c r="U73" s="82">
        <f t="shared" si="37"/>
        <v>0</v>
      </c>
      <c r="V73" s="82">
        <f t="shared" si="37"/>
        <v>0</v>
      </c>
      <c r="W73" s="82">
        <f t="shared" si="37"/>
        <v>0</v>
      </c>
      <c r="X73" s="82">
        <f t="shared" si="37"/>
        <v>0</v>
      </c>
      <c r="Y73" s="82">
        <f t="shared" si="37"/>
        <v>0</v>
      </c>
      <c r="Z73" s="82">
        <f t="shared" si="37"/>
        <v>0</v>
      </c>
      <c r="AA73" s="82">
        <f t="shared" si="37"/>
        <v>0</v>
      </c>
      <c r="AB73" s="82">
        <f t="shared" si="37"/>
        <v>0</v>
      </c>
      <c r="AC73" s="82">
        <f t="shared" si="37"/>
        <v>0</v>
      </c>
      <c r="AD73" s="82">
        <f t="shared" si="37"/>
        <v>0</v>
      </c>
      <c r="AE73" s="82">
        <f t="shared" si="37"/>
        <v>0</v>
      </c>
      <c r="AF73" s="82">
        <f t="shared" si="37"/>
        <v>0</v>
      </c>
      <c r="AG73" s="82">
        <f t="shared" si="37"/>
        <v>0</v>
      </c>
      <c r="AH73" s="82">
        <f t="shared" si="37"/>
        <v>0</v>
      </c>
      <c r="AI73" s="82">
        <f t="shared" si="37"/>
        <v>0</v>
      </c>
      <c r="AJ73" s="82">
        <f t="shared" si="36"/>
        <v>0</v>
      </c>
    </row>
    <row r="74" spans="1:36" ht="18" customHeight="1">
      <c r="A74" s="17"/>
      <c r="B74" s="364" t="s">
        <v>108</v>
      </c>
      <c r="C74" s="365"/>
      <c r="D74" s="365"/>
      <c r="E74" s="366"/>
      <c r="F74" s="154">
        <f>F36</f>
        <v>0</v>
      </c>
      <c r="G74" s="154">
        <f t="shared" si="38" ref="G74:AI74">G36</f>
        <v>0</v>
      </c>
      <c r="H74" s="154">
        <f t="shared" si="38"/>
        <v>0</v>
      </c>
      <c r="I74" s="154">
        <f t="shared" si="38"/>
        <v>0</v>
      </c>
      <c r="J74" s="154">
        <f t="shared" si="38"/>
        <v>0</v>
      </c>
      <c r="K74" s="154">
        <f t="shared" si="38"/>
        <v>0</v>
      </c>
      <c r="L74" s="154">
        <f t="shared" si="38"/>
        <v>0</v>
      </c>
      <c r="M74" s="154">
        <f t="shared" si="38"/>
        <v>0</v>
      </c>
      <c r="N74" s="154">
        <f t="shared" si="38"/>
        <v>0</v>
      </c>
      <c r="O74" s="154">
        <f t="shared" si="38"/>
        <v>0</v>
      </c>
      <c r="P74" s="154">
        <f t="shared" si="38"/>
        <v>0</v>
      </c>
      <c r="Q74" s="154">
        <f t="shared" si="38"/>
        <v>0</v>
      </c>
      <c r="R74" s="154">
        <f t="shared" si="38"/>
        <v>0</v>
      </c>
      <c r="S74" s="154">
        <f t="shared" si="38"/>
        <v>0</v>
      </c>
      <c r="T74" s="154">
        <f t="shared" si="38"/>
        <v>0</v>
      </c>
      <c r="U74" s="154">
        <f t="shared" si="38"/>
        <v>0</v>
      </c>
      <c r="V74" s="154">
        <f t="shared" si="38"/>
        <v>0</v>
      </c>
      <c r="W74" s="154">
        <f t="shared" si="38"/>
        <v>0</v>
      </c>
      <c r="X74" s="154">
        <f t="shared" si="38"/>
        <v>0</v>
      </c>
      <c r="Y74" s="154">
        <f t="shared" si="38"/>
        <v>0</v>
      </c>
      <c r="Z74" s="154">
        <f t="shared" si="38"/>
        <v>0</v>
      </c>
      <c r="AA74" s="154">
        <f t="shared" si="38"/>
        <v>0</v>
      </c>
      <c r="AB74" s="154">
        <f t="shared" si="38"/>
        <v>0</v>
      </c>
      <c r="AC74" s="154">
        <f t="shared" si="38"/>
        <v>0</v>
      </c>
      <c r="AD74" s="154">
        <f t="shared" si="38"/>
        <v>0</v>
      </c>
      <c r="AE74" s="154">
        <f t="shared" si="38"/>
        <v>0</v>
      </c>
      <c r="AF74" s="154">
        <f t="shared" si="38"/>
        <v>0</v>
      </c>
      <c r="AG74" s="154">
        <f t="shared" si="38"/>
        <v>0</v>
      </c>
      <c r="AH74" s="154">
        <f t="shared" si="38"/>
        <v>0</v>
      </c>
      <c r="AI74" s="154">
        <f t="shared" si="38"/>
        <v>0</v>
      </c>
      <c r="AJ74" s="106">
        <f t="shared" si="36"/>
        <v>0</v>
      </c>
    </row>
    <row r="75" spans="1:36" ht="13.8">
      <c r="A75" s="17"/>
      <c r="B75" s="83" t="s">
        <v>109</v>
      </c>
      <c r="C75" s="104"/>
      <c r="D75" s="104"/>
      <c r="E75" s="105"/>
      <c r="F75" s="154">
        <f>F37</f>
        <v>0</v>
      </c>
      <c r="G75" s="154">
        <f t="shared" si="39" ref="G75:AI75">G37</f>
        <v>0</v>
      </c>
      <c r="H75" s="154">
        <f t="shared" si="39"/>
        <v>0</v>
      </c>
      <c r="I75" s="154">
        <f t="shared" si="39"/>
        <v>0</v>
      </c>
      <c r="J75" s="154">
        <f t="shared" si="39"/>
        <v>0</v>
      </c>
      <c r="K75" s="154">
        <f t="shared" si="39"/>
        <v>0</v>
      </c>
      <c r="L75" s="154">
        <f t="shared" si="39"/>
        <v>0</v>
      </c>
      <c r="M75" s="154">
        <f t="shared" si="39"/>
        <v>0</v>
      </c>
      <c r="N75" s="154">
        <f t="shared" si="39"/>
        <v>0</v>
      </c>
      <c r="O75" s="154">
        <f t="shared" si="39"/>
        <v>0</v>
      </c>
      <c r="P75" s="154">
        <f t="shared" si="39"/>
        <v>0</v>
      </c>
      <c r="Q75" s="154">
        <f t="shared" si="39"/>
        <v>0</v>
      </c>
      <c r="R75" s="154">
        <f t="shared" si="39"/>
        <v>0</v>
      </c>
      <c r="S75" s="154">
        <f t="shared" si="39"/>
        <v>0</v>
      </c>
      <c r="T75" s="154">
        <f t="shared" si="39"/>
        <v>0</v>
      </c>
      <c r="U75" s="154">
        <f t="shared" si="39"/>
        <v>0</v>
      </c>
      <c r="V75" s="154">
        <f t="shared" si="39"/>
        <v>0</v>
      </c>
      <c r="W75" s="154">
        <f t="shared" si="39"/>
        <v>0</v>
      </c>
      <c r="X75" s="154">
        <f t="shared" si="39"/>
        <v>0</v>
      </c>
      <c r="Y75" s="154">
        <f t="shared" si="39"/>
        <v>0</v>
      </c>
      <c r="Z75" s="154">
        <f t="shared" si="39"/>
        <v>0</v>
      </c>
      <c r="AA75" s="154">
        <f t="shared" si="39"/>
        <v>0</v>
      </c>
      <c r="AB75" s="154">
        <f t="shared" si="39"/>
        <v>0</v>
      </c>
      <c r="AC75" s="154">
        <f t="shared" si="39"/>
        <v>0</v>
      </c>
      <c r="AD75" s="154">
        <f t="shared" si="39"/>
        <v>0</v>
      </c>
      <c r="AE75" s="154">
        <f t="shared" si="39"/>
        <v>0</v>
      </c>
      <c r="AF75" s="154">
        <f t="shared" si="39"/>
        <v>0</v>
      </c>
      <c r="AG75" s="154">
        <f t="shared" si="39"/>
        <v>0</v>
      </c>
      <c r="AH75" s="154">
        <f t="shared" si="39"/>
        <v>0</v>
      </c>
      <c r="AI75" s="154">
        <f t="shared" si="39"/>
        <v>0</v>
      </c>
      <c r="AJ75" s="106">
        <f t="shared" si="36"/>
        <v>0</v>
      </c>
    </row>
    <row r="76" spans="1:36" ht="13.8">
      <c r="A76" s="17"/>
      <c r="B76" s="83" t="s">
        <v>110</v>
      </c>
      <c r="C76" s="84"/>
      <c r="D76" s="87"/>
      <c r="E76" s="88"/>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6">
        <f t="shared" si="36"/>
        <v>0</v>
      </c>
    </row>
    <row r="77" spans="1:36" ht="13.8">
      <c r="A77" s="17"/>
      <c r="B77" s="83" t="s">
        <v>34</v>
      </c>
      <c r="C77" s="84"/>
      <c r="D77" s="87"/>
      <c r="E77" s="88"/>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6">
        <f t="shared" si="36"/>
        <v>0</v>
      </c>
    </row>
    <row r="78" spans="1:36" ht="13.8">
      <c r="A78" s="17"/>
      <c r="B78" s="83" t="s">
        <v>35</v>
      </c>
      <c r="C78" s="84"/>
      <c r="D78" s="87"/>
      <c r="E78" s="88"/>
      <c r="F78" s="90">
        <f>SUM(F79:F82)</f>
        <v>0</v>
      </c>
      <c r="G78" s="90">
        <f t="shared" si="40" ref="G78:Z78">SUM(G79:G82)</f>
        <v>0</v>
      </c>
      <c r="H78" s="90">
        <f t="shared" si="40"/>
        <v>0</v>
      </c>
      <c r="I78" s="90">
        <f t="shared" si="40"/>
        <v>0</v>
      </c>
      <c r="J78" s="90">
        <f t="shared" si="40"/>
        <v>0</v>
      </c>
      <c r="K78" s="90">
        <f t="shared" si="40"/>
        <v>0</v>
      </c>
      <c r="L78" s="90">
        <f t="shared" si="40"/>
        <v>0</v>
      </c>
      <c r="M78" s="90">
        <f t="shared" si="40"/>
        <v>0</v>
      </c>
      <c r="N78" s="90">
        <f t="shared" si="40"/>
        <v>0</v>
      </c>
      <c r="O78" s="90">
        <f t="shared" si="40"/>
        <v>0</v>
      </c>
      <c r="P78" s="90">
        <f t="shared" si="40"/>
        <v>0</v>
      </c>
      <c r="Q78" s="90">
        <f t="shared" si="40"/>
        <v>0</v>
      </c>
      <c r="R78" s="90">
        <f t="shared" si="40"/>
        <v>0</v>
      </c>
      <c r="S78" s="90">
        <f t="shared" si="40"/>
        <v>0</v>
      </c>
      <c r="T78" s="90">
        <f t="shared" si="40"/>
        <v>0</v>
      </c>
      <c r="U78" s="90">
        <f t="shared" si="40"/>
        <v>0</v>
      </c>
      <c r="V78" s="90">
        <f t="shared" si="40"/>
        <v>0</v>
      </c>
      <c r="W78" s="90">
        <f t="shared" si="40"/>
        <v>0</v>
      </c>
      <c r="X78" s="90">
        <f t="shared" si="40"/>
        <v>0</v>
      </c>
      <c r="Y78" s="90">
        <f t="shared" si="40"/>
        <v>0</v>
      </c>
      <c r="Z78" s="90">
        <f t="shared" si="40"/>
        <v>0</v>
      </c>
      <c r="AA78" s="90">
        <f t="shared" si="41" ref="AA78:AI78">SUM(AA79:AA82)</f>
        <v>0</v>
      </c>
      <c r="AB78" s="90">
        <f t="shared" si="41"/>
        <v>0</v>
      </c>
      <c r="AC78" s="90">
        <f t="shared" si="41"/>
        <v>0</v>
      </c>
      <c r="AD78" s="90">
        <f t="shared" si="41"/>
        <v>0</v>
      </c>
      <c r="AE78" s="90">
        <f t="shared" si="41"/>
        <v>0</v>
      </c>
      <c r="AF78" s="90">
        <f t="shared" si="41"/>
        <v>0</v>
      </c>
      <c r="AG78" s="90">
        <f t="shared" si="41"/>
        <v>0</v>
      </c>
      <c r="AH78" s="90">
        <f t="shared" si="41"/>
        <v>0</v>
      </c>
      <c r="AI78" s="90">
        <f t="shared" si="41"/>
        <v>0</v>
      </c>
      <c r="AJ78" s="254">
        <f t="shared" si="36"/>
        <v>0</v>
      </c>
    </row>
    <row r="79" spans="1:36" ht="13.8">
      <c r="A79" s="17"/>
      <c r="B79" s="83"/>
      <c r="C79" s="91"/>
      <c r="D79" s="92"/>
      <c r="E79" s="93"/>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106">
        <f t="shared" si="36"/>
        <v>0</v>
      </c>
    </row>
    <row r="80" spans="1:36" ht="13.8">
      <c r="A80" s="17"/>
      <c r="B80" s="83"/>
      <c r="C80" s="95"/>
      <c r="D80" s="96"/>
      <c r="E80" s="97"/>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6">
        <f t="shared" si="36"/>
        <v>0</v>
      </c>
    </row>
    <row r="81" spans="1:36" ht="13.8">
      <c r="A81" s="17"/>
      <c r="B81" s="83"/>
      <c r="C81" s="95"/>
      <c r="D81" s="96"/>
      <c r="E81" s="97"/>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6">
        <f t="shared" si="36"/>
        <v>0</v>
      </c>
    </row>
    <row r="82" spans="1:36" ht="13.8">
      <c r="A82" s="17"/>
      <c r="B82" s="83"/>
      <c r="C82" s="98"/>
      <c r="D82" s="99"/>
      <c r="E82" s="97"/>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6">
        <f t="shared" si="36"/>
        <v>0</v>
      </c>
    </row>
    <row r="83" spans="1:36" ht="13.8">
      <c r="A83" s="100" t="s">
        <v>36</v>
      </c>
      <c r="B83" s="101"/>
      <c r="C83" s="101"/>
      <c r="D83" s="101"/>
      <c r="E83" s="102"/>
      <c r="F83" s="103">
        <f>SUM(F84:F90)</f>
        <v>0</v>
      </c>
      <c r="G83" s="103">
        <f t="shared" si="42" ref="G83:AI83">SUM(G84:G90)</f>
        <v>0</v>
      </c>
      <c r="H83" s="103">
        <f t="shared" si="42"/>
        <v>0</v>
      </c>
      <c r="I83" s="103">
        <f t="shared" si="42"/>
        <v>0</v>
      </c>
      <c r="J83" s="103">
        <f t="shared" si="42"/>
        <v>0</v>
      </c>
      <c r="K83" s="103">
        <f t="shared" si="42"/>
        <v>0</v>
      </c>
      <c r="L83" s="103">
        <f t="shared" si="42"/>
        <v>0</v>
      </c>
      <c r="M83" s="103">
        <f t="shared" si="42"/>
        <v>0</v>
      </c>
      <c r="N83" s="103">
        <f t="shared" si="42"/>
        <v>0</v>
      </c>
      <c r="O83" s="103">
        <f t="shared" si="42"/>
        <v>0</v>
      </c>
      <c r="P83" s="103">
        <f t="shared" si="42"/>
        <v>0</v>
      </c>
      <c r="Q83" s="103">
        <f t="shared" si="42"/>
        <v>0</v>
      </c>
      <c r="R83" s="103">
        <f t="shared" si="42"/>
        <v>0</v>
      </c>
      <c r="S83" s="103">
        <f t="shared" si="42"/>
        <v>0</v>
      </c>
      <c r="T83" s="103">
        <f t="shared" si="42"/>
        <v>0</v>
      </c>
      <c r="U83" s="103">
        <f t="shared" si="42"/>
        <v>0</v>
      </c>
      <c r="V83" s="103">
        <f t="shared" si="42"/>
        <v>0</v>
      </c>
      <c r="W83" s="103">
        <f t="shared" si="42"/>
        <v>0</v>
      </c>
      <c r="X83" s="103">
        <f t="shared" si="42"/>
        <v>0</v>
      </c>
      <c r="Y83" s="103">
        <f t="shared" si="42"/>
        <v>0</v>
      </c>
      <c r="Z83" s="103">
        <f t="shared" si="42"/>
        <v>0</v>
      </c>
      <c r="AA83" s="103">
        <f t="shared" si="42"/>
        <v>0</v>
      </c>
      <c r="AB83" s="103">
        <f t="shared" si="42"/>
        <v>0</v>
      </c>
      <c r="AC83" s="103">
        <f t="shared" si="42"/>
        <v>0</v>
      </c>
      <c r="AD83" s="103">
        <f t="shared" si="42"/>
        <v>0</v>
      </c>
      <c r="AE83" s="103">
        <f t="shared" si="42"/>
        <v>0</v>
      </c>
      <c r="AF83" s="103">
        <f t="shared" si="42"/>
        <v>0</v>
      </c>
      <c r="AG83" s="103">
        <f t="shared" si="42"/>
        <v>0</v>
      </c>
      <c r="AH83" s="103">
        <f t="shared" si="42"/>
        <v>0</v>
      </c>
      <c r="AI83" s="103">
        <f t="shared" si="42"/>
        <v>0</v>
      </c>
      <c r="AJ83" s="103">
        <f t="shared" si="36"/>
        <v>0</v>
      </c>
    </row>
    <row r="84" spans="1:36" ht="18" customHeight="1">
      <c r="A84" s="17"/>
      <c r="B84" s="367" t="s">
        <v>111</v>
      </c>
      <c r="C84" s="368"/>
      <c r="D84" s="368"/>
      <c r="E84" s="369"/>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82">
        <f t="shared" si="36"/>
        <v>0</v>
      </c>
    </row>
    <row r="85" spans="1:36" ht="18" customHeight="1">
      <c r="A85" s="17"/>
      <c r="B85" s="358" t="s">
        <v>112</v>
      </c>
      <c r="C85" s="359"/>
      <c r="D85" s="359"/>
      <c r="E85" s="360"/>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06">
        <f t="shared" si="36"/>
        <v>0</v>
      </c>
    </row>
    <row r="86" spans="1:36" ht="18" customHeight="1">
      <c r="A86" s="17"/>
      <c r="B86" s="370" t="s">
        <v>180</v>
      </c>
      <c r="C86" s="359"/>
      <c r="D86" s="359"/>
      <c r="E86" s="360"/>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141"/>
      <c r="AJ86" s="106"/>
    </row>
    <row r="87" spans="1:36" ht="18" customHeight="1">
      <c r="A87" s="17"/>
      <c r="B87" s="358" t="s">
        <v>113</v>
      </c>
      <c r="C87" s="359"/>
      <c r="D87" s="359"/>
      <c r="E87" s="360"/>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6">
        <f t="shared" si="36"/>
        <v>0</v>
      </c>
    </row>
    <row r="88" spans="1:36" ht="18" customHeight="1">
      <c r="A88" s="17"/>
      <c r="B88" s="358" t="s">
        <v>114</v>
      </c>
      <c r="C88" s="359"/>
      <c r="D88" s="359"/>
      <c r="E88" s="360"/>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6">
        <f t="shared" si="36"/>
        <v>0</v>
      </c>
    </row>
    <row r="89" spans="1:36" ht="18" customHeight="1">
      <c r="A89" s="17"/>
      <c r="B89" s="358" t="s">
        <v>115</v>
      </c>
      <c r="C89" s="359"/>
      <c r="D89" s="359"/>
      <c r="E89" s="360"/>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86">
        <f t="shared" si="36"/>
        <v>0</v>
      </c>
    </row>
    <row r="90" spans="1:36" ht="13.8">
      <c r="A90" s="17"/>
      <c r="B90" s="83" t="s">
        <v>35</v>
      </c>
      <c r="C90" s="84"/>
      <c r="D90" s="87"/>
      <c r="E90" s="88"/>
      <c r="F90" s="90">
        <f t="shared" si="43" ref="F90:Z90">SUM(F91:F93)</f>
        <v>0</v>
      </c>
      <c r="G90" s="90">
        <f t="shared" si="43"/>
        <v>0</v>
      </c>
      <c r="H90" s="90">
        <f t="shared" si="43"/>
        <v>0</v>
      </c>
      <c r="I90" s="90">
        <f t="shared" si="43"/>
        <v>0</v>
      </c>
      <c r="J90" s="90">
        <f t="shared" si="43"/>
        <v>0</v>
      </c>
      <c r="K90" s="90">
        <f t="shared" si="43"/>
        <v>0</v>
      </c>
      <c r="L90" s="90">
        <f t="shared" si="43"/>
        <v>0</v>
      </c>
      <c r="M90" s="90">
        <f t="shared" si="43"/>
        <v>0</v>
      </c>
      <c r="N90" s="90">
        <f t="shared" si="43"/>
        <v>0</v>
      </c>
      <c r="O90" s="90">
        <f t="shared" si="43"/>
        <v>0</v>
      </c>
      <c r="P90" s="90">
        <f t="shared" si="43"/>
        <v>0</v>
      </c>
      <c r="Q90" s="90">
        <f t="shared" si="43"/>
        <v>0</v>
      </c>
      <c r="R90" s="90">
        <f t="shared" si="43"/>
        <v>0</v>
      </c>
      <c r="S90" s="90">
        <f t="shared" si="43"/>
        <v>0</v>
      </c>
      <c r="T90" s="90">
        <f t="shared" si="43"/>
        <v>0</v>
      </c>
      <c r="U90" s="90">
        <f t="shared" si="43"/>
        <v>0</v>
      </c>
      <c r="V90" s="90">
        <f t="shared" si="43"/>
        <v>0</v>
      </c>
      <c r="W90" s="90">
        <f t="shared" si="43"/>
        <v>0</v>
      </c>
      <c r="X90" s="90">
        <f t="shared" si="43"/>
        <v>0</v>
      </c>
      <c r="Y90" s="90">
        <f t="shared" si="43"/>
        <v>0</v>
      </c>
      <c r="Z90" s="90">
        <f t="shared" si="43"/>
        <v>0</v>
      </c>
      <c r="AA90" s="90">
        <f t="shared" si="44" ref="AA90:AI90">SUM(AA91:AA93)</f>
        <v>0</v>
      </c>
      <c r="AB90" s="90">
        <f t="shared" si="44"/>
        <v>0</v>
      </c>
      <c r="AC90" s="90">
        <f t="shared" si="44"/>
        <v>0</v>
      </c>
      <c r="AD90" s="90">
        <f t="shared" si="44"/>
        <v>0</v>
      </c>
      <c r="AE90" s="90">
        <f t="shared" si="44"/>
        <v>0</v>
      </c>
      <c r="AF90" s="90">
        <f t="shared" si="44"/>
        <v>0</v>
      </c>
      <c r="AG90" s="90">
        <f t="shared" si="44"/>
        <v>0</v>
      </c>
      <c r="AH90" s="90">
        <f t="shared" si="44"/>
        <v>0</v>
      </c>
      <c r="AI90" s="90">
        <f t="shared" si="44"/>
        <v>0</v>
      </c>
      <c r="AJ90" s="254">
        <f t="shared" si="36"/>
        <v>0</v>
      </c>
    </row>
    <row r="91" spans="1:36" ht="13.8">
      <c r="A91" s="17"/>
      <c r="B91" s="83"/>
      <c r="C91" s="91"/>
      <c r="D91" s="92"/>
      <c r="E91" s="93"/>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106">
        <f t="shared" si="36"/>
        <v>0</v>
      </c>
    </row>
    <row r="92" spans="1:36" ht="13.8">
      <c r="A92" s="17"/>
      <c r="B92" s="83"/>
      <c r="C92" s="95"/>
      <c r="D92" s="96"/>
      <c r="E92" s="97"/>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6">
        <f t="shared" si="36"/>
        <v>0</v>
      </c>
    </row>
    <row r="93" spans="1:36" ht="13.8">
      <c r="A93" s="17"/>
      <c r="B93" s="83"/>
      <c r="C93" s="98"/>
      <c r="D93" s="99"/>
      <c r="E93" s="97"/>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6">
        <f t="shared" si="36"/>
        <v>0</v>
      </c>
    </row>
    <row r="94" spans="1:36" ht="13.8">
      <c r="A94" s="100" t="s">
        <v>37</v>
      </c>
      <c r="B94" s="101"/>
      <c r="C94" s="101"/>
      <c r="D94" s="101"/>
      <c r="E94" s="102"/>
      <c r="F94" s="103">
        <f t="shared" si="45" ref="F94:AI94">SUM(F95:F97)</f>
        <v>0</v>
      </c>
      <c r="G94" s="103">
        <f t="shared" si="45"/>
        <v>0</v>
      </c>
      <c r="H94" s="103">
        <f t="shared" si="45"/>
        <v>0</v>
      </c>
      <c r="I94" s="103">
        <f t="shared" si="45"/>
        <v>0</v>
      </c>
      <c r="J94" s="103">
        <f t="shared" si="45"/>
        <v>0</v>
      </c>
      <c r="K94" s="103">
        <f t="shared" si="45"/>
        <v>0</v>
      </c>
      <c r="L94" s="103">
        <f t="shared" si="45"/>
        <v>0</v>
      </c>
      <c r="M94" s="103">
        <f t="shared" si="45"/>
        <v>0</v>
      </c>
      <c r="N94" s="103">
        <f t="shared" si="45"/>
        <v>0</v>
      </c>
      <c r="O94" s="103">
        <f t="shared" si="45"/>
        <v>0</v>
      </c>
      <c r="P94" s="103">
        <f t="shared" si="45"/>
        <v>0</v>
      </c>
      <c r="Q94" s="103">
        <f t="shared" si="45"/>
        <v>0</v>
      </c>
      <c r="R94" s="103">
        <f t="shared" si="45"/>
        <v>0</v>
      </c>
      <c r="S94" s="103">
        <f t="shared" si="45"/>
        <v>0</v>
      </c>
      <c r="T94" s="103">
        <f t="shared" si="45"/>
        <v>0</v>
      </c>
      <c r="U94" s="103">
        <f t="shared" si="45"/>
        <v>0</v>
      </c>
      <c r="V94" s="103">
        <f t="shared" si="45"/>
        <v>0</v>
      </c>
      <c r="W94" s="103">
        <f t="shared" si="45"/>
        <v>0</v>
      </c>
      <c r="X94" s="103">
        <f t="shared" si="45"/>
        <v>0</v>
      </c>
      <c r="Y94" s="103">
        <f t="shared" si="45"/>
        <v>0</v>
      </c>
      <c r="Z94" s="103">
        <f t="shared" si="45"/>
        <v>0</v>
      </c>
      <c r="AA94" s="103">
        <f t="shared" si="45"/>
        <v>0</v>
      </c>
      <c r="AB94" s="103">
        <f t="shared" si="45"/>
        <v>0</v>
      </c>
      <c r="AC94" s="103">
        <f t="shared" si="45"/>
        <v>0</v>
      </c>
      <c r="AD94" s="103">
        <f t="shared" si="45"/>
        <v>0</v>
      </c>
      <c r="AE94" s="103">
        <f t="shared" si="45"/>
        <v>0</v>
      </c>
      <c r="AF94" s="103">
        <f t="shared" si="45"/>
        <v>0</v>
      </c>
      <c r="AG94" s="103">
        <f t="shared" si="45"/>
        <v>0</v>
      </c>
      <c r="AH94" s="103">
        <f t="shared" si="45"/>
        <v>0</v>
      </c>
      <c r="AI94" s="103">
        <f t="shared" si="45"/>
        <v>0</v>
      </c>
      <c r="AJ94" s="103">
        <f t="shared" si="36"/>
        <v>0</v>
      </c>
    </row>
    <row r="95" spans="1:36" ht="13.8">
      <c r="A95" s="17"/>
      <c r="B95" s="107" t="s">
        <v>116</v>
      </c>
      <c r="C95" s="80"/>
      <c r="D95" s="80"/>
      <c r="E95" s="81"/>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82">
        <f t="shared" si="36"/>
        <v>0</v>
      </c>
    </row>
    <row r="96" spans="1:36" ht="13.8">
      <c r="A96" s="17"/>
      <c r="B96" s="108" t="s">
        <v>117</v>
      </c>
      <c r="C96" s="84"/>
      <c r="D96" s="84"/>
      <c r="E96" s="85"/>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6">
        <f t="shared" si="36"/>
        <v>0</v>
      </c>
    </row>
    <row r="97" spans="1:36" ht="13.8">
      <c r="A97" s="17"/>
      <c r="B97" s="83" t="s">
        <v>35</v>
      </c>
      <c r="C97" s="84"/>
      <c r="D97" s="87"/>
      <c r="E97" s="88"/>
      <c r="F97" s="90">
        <f>SUM(F98:F100)</f>
        <v>0</v>
      </c>
      <c r="G97" s="90">
        <f t="shared" si="46" ref="G97:Z97">SUM(G98:G100)</f>
        <v>0</v>
      </c>
      <c r="H97" s="90">
        <f t="shared" si="46"/>
        <v>0</v>
      </c>
      <c r="I97" s="90">
        <f t="shared" si="46"/>
        <v>0</v>
      </c>
      <c r="J97" s="90">
        <f t="shared" si="46"/>
        <v>0</v>
      </c>
      <c r="K97" s="90">
        <f t="shared" si="46"/>
        <v>0</v>
      </c>
      <c r="L97" s="90">
        <f t="shared" si="46"/>
        <v>0</v>
      </c>
      <c r="M97" s="90">
        <f t="shared" si="46"/>
        <v>0</v>
      </c>
      <c r="N97" s="90">
        <f t="shared" si="46"/>
        <v>0</v>
      </c>
      <c r="O97" s="90">
        <f t="shared" si="46"/>
        <v>0</v>
      </c>
      <c r="P97" s="90">
        <f t="shared" si="46"/>
        <v>0</v>
      </c>
      <c r="Q97" s="90">
        <f t="shared" si="46"/>
        <v>0</v>
      </c>
      <c r="R97" s="90">
        <f t="shared" si="46"/>
        <v>0</v>
      </c>
      <c r="S97" s="90">
        <f t="shared" si="46"/>
        <v>0</v>
      </c>
      <c r="T97" s="90">
        <f t="shared" si="46"/>
        <v>0</v>
      </c>
      <c r="U97" s="90">
        <f t="shared" si="46"/>
        <v>0</v>
      </c>
      <c r="V97" s="90">
        <f t="shared" si="46"/>
        <v>0</v>
      </c>
      <c r="W97" s="90">
        <f t="shared" si="46"/>
        <v>0</v>
      </c>
      <c r="X97" s="90">
        <f t="shared" si="46"/>
        <v>0</v>
      </c>
      <c r="Y97" s="90">
        <f t="shared" si="46"/>
        <v>0</v>
      </c>
      <c r="Z97" s="90">
        <f t="shared" si="46"/>
        <v>0</v>
      </c>
      <c r="AA97" s="90">
        <f t="shared" si="47" ref="AA97:AI97">SUM(AA98:AA100)</f>
        <v>0</v>
      </c>
      <c r="AB97" s="90">
        <f t="shared" si="47"/>
        <v>0</v>
      </c>
      <c r="AC97" s="90">
        <f t="shared" si="47"/>
        <v>0</v>
      </c>
      <c r="AD97" s="90">
        <f t="shared" si="47"/>
        <v>0</v>
      </c>
      <c r="AE97" s="90">
        <f t="shared" si="47"/>
        <v>0</v>
      </c>
      <c r="AF97" s="90">
        <f t="shared" si="47"/>
        <v>0</v>
      </c>
      <c r="AG97" s="90">
        <f t="shared" si="47"/>
        <v>0</v>
      </c>
      <c r="AH97" s="90">
        <f t="shared" si="47"/>
        <v>0</v>
      </c>
      <c r="AI97" s="90">
        <f t="shared" si="47"/>
        <v>0</v>
      </c>
      <c r="AJ97" s="254">
        <f t="shared" si="36"/>
        <v>0</v>
      </c>
    </row>
    <row r="98" spans="1:36" ht="13.8">
      <c r="A98" s="17"/>
      <c r="B98" s="83"/>
      <c r="C98" s="91"/>
      <c r="D98" s="92"/>
      <c r="E98" s="93"/>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106">
        <f t="shared" si="36"/>
        <v>0</v>
      </c>
    </row>
    <row r="99" spans="1:36" ht="13.8">
      <c r="A99" s="17"/>
      <c r="B99" s="83"/>
      <c r="C99" s="95"/>
      <c r="D99" s="96"/>
      <c r="E99" s="97"/>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6">
        <f t="shared" si="36"/>
        <v>0</v>
      </c>
    </row>
    <row r="100" spans="1:36" ht="13.8">
      <c r="A100" s="17"/>
      <c r="B100" s="83"/>
      <c r="C100" s="98"/>
      <c r="D100" s="99"/>
      <c r="E100" s="97"/>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6">
        <f t="shared" si="36"/>
        <v>0</v>
      </c>
    </row>
    <row r="101" spans="1:36" ht="13.8">
      <c r="A101" s="109" t="s">
        <v>38</v>
      </c>
      <c r="B101" s="110"/>
      <c r="C101" s="110"/>
      <c r="D101" s="110"/>
      <c r="E101" s="111"/>
      <c r="F101" s="103">
        <f t="shared" si="48" ref="F101:AI101">SUM(F72,F83,F94)</f>
        <v>0</v>
      </c>
      <c r="G101" s="103">
        <f t="shared" si="48"/>
        <v>0</v>
      </c>
      <c r="H101" s="103">
        <f t="shared" si="48"/>
        <v>0</v>
      </c>
      <c r="I101" s="103">
        <f t="shared" si="48"/>
        <v>0</v>
      </c>
      <c r="J101" s="103">
        <f t="shared" si="48"/>
        <v>0</v>
      </c>
      <c r="K101" s="103">
        <f t="shared" si="48"/>
        <v>0</v>
      </c>
      <c r="L101" s="103">
        <f t="shared" si="48"/>
        <v>0</v>
      </c>
      <c r="M101" s="103">
        <f t="shared" si="48"/>
        <v>0</v>
      </c>
      <c r="N101" s="103">
        <f t="shared" si="48"/>
        <v>0</v>
      </c>
      <c r="O101" s="103">
        <f t="shared" si="48"/>
        <v>0</v>
      </c>
      <c r="P101" s="103">
        <f t="shared" si="48"/>
        <v>0</v>
      </c>
      <c r="Q101" s="103">
        <f t="shared" si="48"/>
        <v>0</v>
      </c>
      <c r="R101" s="103">
        <f t="shared" si="48"/>
        <v>0</v>
      </c>
      <c r="S101" s="103">
        <f t="shared" si="48"/>
        <v>0</v>
      </c>
      <c r="T101" s="103">
        <f t="shared" si="48"/>
        <v>0</v>
      </c>
      <c r="U101" s="103">
        <f t="shared" si="48"/>
        <v>0</v>
      </c>
      <c r="V101" s="103">
        <f t="shared" si="48"/>
        <v>0</v>
      </c>
      <c r="W101" s="103">
        <f t="shared" si="48"/>
        <v>0</v>
      </c>
      <c r="X101" s="103">
        <f t="shared" si="48"/>
        <v>0</v>
      </c>
      <c r="Y101" s="103">
        <f t="shared" si="48"/>
        <v>0</v>
      </c>
      <c r="Z101" s="103">
        <f t="shared" si="48"/>
        <v>0</v>
      </c>
      <c r="AA101" s="103">
        <f t="shared" si="48"/>
        <v>0</v>
      </c>
      <c r="AB101" s="103">
        <f t="shared" si="48"/>
        <v>0</v>
      </c>
      <c r="AC101" s="103">
        <f t="shared" si="48"/>
        <v>0</v>
      </c>
      <c r="AD101" s="103">
        <f t="shared" si="48"/>
        <v>0</v>
      </c>
      <c r="AE101" s="103">
        <f t="shared" si="48"/>
        <v>0</v>
      </c>
      <c r="AF101" s="103">
        <f t="shared" si="48"/>
        <v>0</v>
      </c>
      <c r="AG101" s="103">
        <f t="shared" si="48"/>
        <v>0</v>
      </c>
      <c r="AH101" s="103">
        <f t="shared" si="48"/>
        <v>0</v>
      </c>
      <c r="AI101" s="103">
        <f t="shared" si="48"/>
        <v>0</v>
      </c>
      <c r="AJ101" s="103">
        <f t="shared" si="36"/>
        <v>0</v>
      </c>
    </row>
    <row r="102" spans="1:36" ht="13.8">
      <c r="A102" s="109" t="s">
        <v>118</v>
      </c>
      <c r="B102" s="110"/>
      <c r="C102" s="110"/>
      <c r="D102" s="110"/>
      <c r="E102" s="111"/>
      <c r="F102" s="103">
        <v>0</v>
      </c>
      <c r="G102" s="103">
        <f>+F103</f>
        <v>0</v>
      </c>
      <c r="H102" s="103">
        <f t="shared" si="49" ref="H102:AI102">+G103</f>
        <v>0</v>
      </c>
      <c r="I102" s="103">
        <f t="shared" si="49"/>
        <v>0</v>
      </c>
      <c r="J102" s="103">
        <f t="shared" si="49"/>
        <v>0</v>
      </c>
      <c r="K102" s="103">
        <f t="shared" si="49"/>
        <v>0</v>
      </c>
      <c r="L102" s="103">
        <f t="shared" si="49"/>
        <v>0</v>
      </c>
      <c r="M102" s="103">
        <f t="shared" si="49"/>
        <v>0</v>
      </c>
      <c r="N102" s="103">
        <f t="shared" si="49"/>
        <v>0</v>
      </c>
      <c r="O102" s="103">
        <f t="shared" si="49"/>
        <v>0</v>
      </c>
      <c r="P102" s="103">
        <f t="shared" si="49"/>
        <v>0</v>
      </c>
      <c r="Q102" s="103">
        <f t="shared" si="49"/>
        <v>0</v>
      </c>
      <c r="R102" s="103">
        <f t="shared" si="49"/>
        <v>0</v>
      </c>
      <c r="S102" s="103">
        <f t="shared" si="49"/>
        <v>0</v>
      </c>
      <c r="T102" s="103">
        <f t="shared" si="49"/>
        <v>0</v>
      </c>
      <c r="U102" s="103">
        <f t="shared" si="49"/>
        <v>0</v>
      </c>
      <c r="V102" s="103">
        <f t="shared" si="49"/>
        <v>0</v>
      </c>
      <c r="W102" s="103">
        <f t="shared" si="49"/>
        <v>0</v>
      </c>
      <c r="X102" s="103">
        <f t="shared" si="49"/>
        <v>0</v>
      </c>
      <c r="Y102" s="103">
        <f t="shared" si="49"/>
        <v>0</v>
      </c>
      <c r="Z102" s="103">
        <f t="shared" si="49"/>
        <v>0</v>
      </c>
      <c r="AA102" s="103">
        <f t="shared" si="49"/>
        <v>0</v>
      </c>
      <c r="AB102" s="103">
        <f t="shared" si="49"/>
        <v>0</v>
      </c>
      <c r="AC102" s="103">
        <f t="shared" si="49"/>
        <v>0</v>
      </c>
      <c r="AD102" s="103">
        <f t="shared" si="49"/>
        <v>0</v>
      </c>
      <c r="AE102" s="103">
        <f t="shared" si="49"/>
        <v>0</v>
      </c>
      <c r="AF102" s="103">
        <f t="shared" si="49"/>
        <v>0</v>
      </c>
      <c r="AG102" s="103">
        <f t="shared" si="49"/>
        <v>0</v>
      </c>
      <c r="AH102" s="103">
        <f t="shared" si="49"/>
        <v>0</v>
      </c>
      <c r="AI102" s="103">
        <f t="shared" si="49"/>
        <v>0</v>
      </c>
      <c r="AJ102" s="103">
        <f t="shared" si="36"/>
        <v>0</v>
      </c>
    </row>
    <row r="103" spans="1:36" ht="13.8">
      <c r="A103" s="109" t="s">
        <v>119</v>
      </c>
      <c r="B103" s="110"/>
      <c r="C103" s="110"/>
      <c r="D103" s="110"/>
      <c r="E103" s="111"/>
      <c r="F103" s="103">
        <f>+F101+F102</f>
        <v>0</v>
      </c>
      <c r="G103" s="103">
        <f>+G101+G102</f>
        <v>0</v>
      </c>
      <c r="H103" s="103">
        <f t="shared" si="50" ref="H103:AI103">+H101+H102</f>
        <v>0</v>
      </c>
      <c r="I103" s="103">
        <f t="shared" si="50"/>
        <v>0</v>
      </c>
      <c r="J103" s="103">
        <f t="shared" si="50"/>
        <v>0</v>
      </c>
      <c r="K103" s="103">
        <f t="shared" si="50"/>
        <v>0</v>
      </c>
      <c r="L103" s="103">
        <f t="shared" si="50"/>
        <v>0</v>
      </c>
      <c r="M103" s="103">
        <f t="shared" si="50"/>
        <v>0</v>
      </c>
      <c r="N103" s="103">
        <f t="shared" si="50"/>
        <v>0</v>
      </c>
      <c r="O103" s="103">
        <f t="shared" si="50"/>
        <v>0</v>
      </c>
      <c r="P103" s="103">
        <f t="shared" si="50"/>
        <v>0</v>
      </c>
      <c r="Q103" s="103">
        <f t="shared" si="50"/>
        <v>0</v>
      </c>
      <c r="R103" s="103">
        <f t="shared" si="50"/>
        <v>0</v>
      </c>
      <c r="S103" s="103">
        <f t="shared" si="50"/>
        <v>0</v>
      </c>
      <c r="T103" s="103">
        <f t="shared" si="50"/>
        <v>0</v>
      </c>
      <c r="U103" s="103">
        <f t="shared" si="50"/>
        <v>0</v>
      </c>
      <c r="V103" s="103">
        <f t="shared" si="50"/>
        <v>0</v>
      </c>
      <c r="W103" s="103">
        <f t="shared" si="50"/>
        <v>0</v>
      </c>
      <c r="X103" s="103">
        <f t="shared" si="50"/>
        <v>0</v>
      </c>
      <c r="Y103" s="103">
        <f t="shared" si="50"/>
        <v>0</v>
      </c>
      <c r="Z103" s="103">
        <f t="shared" si="50"/>
        <v>0</v>
      </c>
      <c r="AA103" s="103">
        <f t="shared" si="50"/>
        <v>0</v>
      </c>
      <c r="AB103" s="103">
        <f t="shared" si="50"/>
        <v>0</v>
      </c>
      <c r="AC103" s="103">
        <f t="shared" si="50"/>
        <v>0</v>
      </c>
      <c r="AD103" s="103">
        <f t="shared" si="50"/>
        <v>0</v>
      </c>
      <c r="AE103" s="103">
        <f t="shared" si="50"/>
        <v>0</v>
      </c>
      <c r="AF103" s="103">
        <f t="shared" si="50"/>
        <v>0</v>
      </c>
      <c r="AG103" s="103">
        <f t="shared" si="50"/>
        <v>0</v>
      </c>
      <c r="AH103" s="103">
        <f t="shared" si="50"/>
        <v>0</v>
      </c>
      <c r="AI103" s="103">
        <f t="shared" si="50"/>
        <v>0</v>
      </c>
      <c r="AJ103" s="103">
        <f t="shared" si="36"/>
        <v>0</v>
      </c>
    </row>
    <row r="106" spans="1:1 36:36" ht="13.8">
      <c r="A106" s="1" t="s">
        <v>74</v>
      </c>
      <c r="AJ106" s="288" t="s">
        <v>82</v>
      </c>
    </row>
    <row r="107" spans="1:36" ht="13.8">
      <c r="A107" s="2" t="s">
        <v>16</v>
      </c>
      <c r="B107" s="3"/>
      <c r="C107" s="3"/>
      <c r="D107" s="3"/>
      <c r="E107" s="4"/>
      <c r="F107" s="5" t="s">
        <v>39</v>
      </c>
      <c r="G107" s="5" t="s">
        <v>40</v>
      </c>
      <c r="H107" s="5" t="s">
        <v>0</v>
      </c>
      <c r="I107" s="5" t="s">
        <v>1</v>
      </c>
      <c r="J107" s="5" t="s">
        <v>2</v>
      </c>
      <c r="K107" s="5" t="s">
        <v>3</v>
      </c>
      <c r="L107" s="5" t="s">
        <v>4</v>
      </c>
      <c r="M107" s="5" t="s">
        <v>5</v>
      </c>
      <c r="N107" s="5" t="s">
        <v>6</v>
      </c>
      <c r="O107" s="5" t="s">
        <v>7</v>
      </c>
      <c r="P107" s="5" t="s">
        <v>8</v>
      </c>
      <c r="Q107" s="5" t="s">
        <v>9</v>
      </c>
      <c r="R107" s="5" t="s">
        <v>10</v>
      </c>
      <c r="S107" s="5" t="s">
        <v>11</v>
      </c>
      <c r="T107" s="5" t="s">
        <v>12</v>
      </c>
      <c r="U107" s="5" t="s">
        <v>13</v>
      </c>
      <c r="V107" s="5" t="s">
        <v>14</v>
      </c>
      <c r="W107" s="5" t="s">
        <v>41</v>
      </c>
      <c r="X107" s="5" t="s">
        <v>42</v>
      </c>
      <c r="Y107" s="5" t="s">
        <v>43</v>
      </c>
      <c r="Z107" s="5" t="s">
        <v>44</v>
      </c>
      <c r="AA107" s="5" t="s">
        <v>45</v>
      </c>
      <c r="AB107" s="5" t="s">
        <v>46</v>
      </c>
      <c r="AC107" s="5" t="s">
        <v>47</v>
      </c>
      <c r="AD107" s="5" t="s">
        <v>48</v>
      </c>
      <c r="AE107" s="5" t="s">
        <v>49</v>
      </c>
      <c r="AF107" s="5" t="s">
        <v>50</v>
      </c>
      <c r="AG107" s="5" t="s">
        <v>51</v>
      </c>
      <c r="AH107" s="5" t="s">
        <v>52</v>
      </c>
      <c r="AI107" s="5" t="s">
        <v>53</v>
      </c>
      <c r="AJ107" s="6"/>
    </row>
    <row r="108" spans="1:36" ht="14.4" thickBot="1">
      <c r="A108" s="7"/>
      <c r="B108" s="8"/>
      <c r="C108" s="8"/>
      <c r="D108" s="8"/>
      <c r="E108" s="9"/>
      <c r="F108" s="10">
        <v>2026</v>
      </c>
      <c r="G108" s="10">
        <f>+F108+1</f>
        <v>2027</v>
      </c>
      <c r="H108" s="10">
        <f>G108+1</f>
        <v>2028</v>
      </c>
      <c r="I108" s="10">
        <f t="shared" si="51" ref="I108">H108+1</f>
        <v>2029</v>
      </c>
      <c r="J108" s="10">
        <f t="shared" si="52" ref="J108">I108+1</f>
        <v>2030</v>
      </c>
      <c r="K108" s="10">
        <f t="shared" si="53" ref="K108">J108+1</f>
        <v>2031</v>
      </c>
      <c r="L108" s="10">
        <f t="shared" si="54" ref="L108">K108+1</f>
        <v>2032</v>
      </c>
      <c r="M108" s="10">
        <f t="shared" si="55" ref="M108">L108+1</f>
        <v>2033</v>
      </c>
      <c r="N108" s="10">
        <f t="shared" si="56" ref="N108">M108+1</f>
        <v>2034</v>
      </c>
      <c r="O108" s="10">
        <f t="shared" si="57" ref="O108">N108+1</f>
        <v>2035</v>
      </c>
      <c r="P108" s="10">
        <f t="shared" si="58" ref="P108">O108+1</f>
        <v>2036</v>
      </c>
      <c r="Q108" s="10">
        <f t="shared" si="59" ref="Q108">P108+1</f>
        <v>2037</v>
      </c>
      <c r="R108" s="10">
        <f t="shared" si="60" ref="R108">Q108+1</f>
        <v>2038</v>
      </c>
      <c r="S108" s="10">
        <f t="shared" si="61" ref="S108">R108+1</f>
        <v>2039</v>
      </c>
      <c r="T108" s="10">
        <f t="shared" si="62" ref="T108">S108+1</f>
        <v>2040</v>
      </c>
      <c r="U108" s="10">
        <f t="shared" si="63" ref="U108">T108+1</f>
        <v>2041</v>
      </c>
      <c r="V108" s="10">
        <f t="shared" si="64" ref="V108">U108+1</f>
        <v>2042</v>
      </c>
      <c r="W108" s="10">
        <f t="shared" si="65" ref="W108">V108+1</f>
        <v>2043</v>
      </c>
      <c r="X108" s="10">
        <f t="shared" si="66" ref="X108">W108+1</f>
        <v>2044</v>
      </c>
      <c r="Y108" s="10">
        <f t="shared" si="67" ref="Y108">X108+1</f>
        <v>2045</v>
      </c>
      <c r="Z108" s="10">
        <f t="shared" si="68" ref="Z108">Y108+1</f>
        <v>2046</v>
      </c>
      <c r="AA108" s="10">
        <f t="shared" si="69" ref="AA108">Z108+1</f>
        <v>2047</v>
      </c>
      <c r="AB108" s="10">
        <f t="shared" si="70" ref="AB108">AA108+1</f>
        <v>2048</v>
      </c>
      <c r="AC108" s="10">
        <f t="shared" si="71" ref="AC108">AB108+1</f>
        <v>2049</v>
      </c>
      <c r="AD108" s="10">
        <f t="shared" si="72" ref="AD108">AC108+1</f>
        <v>2050</v>
      </c>
      <c r="AE108" s="10">
        <f t="shared" si="73" ref="AE108">AD108+1</f>
        <v>2051</v>
      </c>
      <c r="AF108" s="10">
        <f t="shared" si="74" ref="AF108">AE108+1</f>
        <v>2052</v>
      </c>
      <c r="AG108" s="10">
        <f t="shared" si="75" ref="AG108">AF108+1</f>
        <v>2053</v>
      </c>
      <c r="AH108" s="10">
        <f t="shared" si="76" ref="AH108">AG108+1</f>
        <v>2054</v>
      </c>
      <c r="AI108" s="10">
        <f t="shared" si="77" ref="AI108">AH108+1</f>
        <v>2055</v>
      </c>
      <c r="AJ108" s="11" t="s">
        <v>17</v>
      </c>
    </row>
    <row r="109" spans="1:36" ht="14.4" thickTop="1">
      <c r="A109" s="12" t="s">
        <v>75</v>
      </c>
      <c r="B109" s="13"/>
      <c r="C109" s="13"/>
      <c r="D109" s="13"/>
      <c r="E109" s="14"/>
      <c r="F109" s="15">
        <f>F110+F111+F114+F115</f>
        <v>0</v>
      </c>
      <c r="G109" s="15">
        <f t="shared" si="78" ref="G109:AI109">G110+G111+G114+G115</f>
        <v>0</v>
      </c>
      <c r="H109" s="15">
        <f t="shared" si="78"/>
        <v>0</v>
      </c>
      <c r="I109" s="15">
        <f t="shared" si="78"/>
        <v>0</v>
      </c>
      <c r="J109" s="15">
        <f t="shared" si="78"/>
        <v>0</v>
      </c>
      <c r="K109" s="15">
        <f t="shared" si="78"/>
        <v>0</v>
      </c>
      <c r="L109" s="15">
        <f t="shared" si="78"/>
        <v>0</v>
      </c>
      <c r="M109" s="15">
        <f t="shared" si="78"/>
        <v>0</v>
      </c>
      <c r="N109" s="15">
        <f t="shared" si="78"/>
        <v>0</v>
      </c>
      <c r="O109" s="15">
        <f t="shared" si="78"/>
        <v>0</v>
      </c>
      <c r="P109" s="15">
        <f t="shared" si="78"/>
        <v>0</v>
      </c>
      <c r="Q109" s="15">
        <f t="shared" si="78"/>
        <v>0</v>
      </c>
      <c r="R109" s="15">
        <f t="shared" si="78"/>
        <v>0</v>
      </c>
      <c r="S109" s="15">
        <f t="shared" si="78"/>
        <v>0</v>
      </c>
      <c r="T109" s="15">
        <f t="shared" si="78"/>
        <v>0</v>
      </c>
      <c r="U109" s="15">
        <f t="shared" si="78"/>
        <v>0</v>
      </c>
      <c r="V109" s="15">
        <f t="shared" si="78"/>
        <v>0</v>
      </c>
      <c r="W109" s="15">
        <f t="shared" si="78"/>
        <v>0</v>
      </c>
      <c r="X109" s="15">
        <f t="shared" si="78"/>
        <v>0</v>
      </c>
      <c r="Y109" s="15">
        <f t="shared" si="78"/>
        <v>0</v>
      </c>
      <c r="Z109" s="15">
        <f t="shared" si="78"/>
        <v>0</v>
      </c>
      <c r="AA109" s="15">
        <f t="shared" si="78"/>
        <v>0</v>
      </c>
      <c r="AB109" s="15">
        <f t="shared" si="78"/>
        <v>0</v>
      </c>
      <c r="AC109" s="15">
        <f t="shared" si="78"/>
        <v>0</v>
      </c>
      <c r="AD109" s="15">
        <f t="shared" si="78"/>
        <v>0</v>
      </c>
      <c r="AE109" s="15">
        <f t="shared" si="78"/>
        <v>0</v>
      </c>
      <c r="AF109" s="15">
        <f t="shared" si="78"/>
        <v>0</v>
      </c>
      <c r="AG109" s="15">
        <f t="shared" si="78"/>
        <v>0</v>
      </c>
      <c r="AH109" s="15">
        <f t="shared" si="78"/>
        <v>0</v>
      </c>
      <c r="AI109" s="15">
        <f t="shared" si="78"/>
        <v>0</v>
      </c>
      <c r="AJ109" s="16">
        <f>SUM(F109:AI109)</f>
        <v>0</v>
      </c>
    </row>
    <row r="110" spans="1:36" ht="13.8">
      <c r="A110" s="17"/>
      <c r="B110" s="107" t="s">
        <v>76</v>
      </c>
      <c r="C110" s="80"/>
      <c r="D110" s="80"/>
      <c r="E110" s="81"/>
      <c r="F110" s="131">
        <f>F103</f>
        <v>0</v>
      </c>
      <c r="G110" s="131">
        <f t="shared" si="79" ref="G110:AI110">G103</f>
        <v>0</v>
      </c>
      <c r="H110" s="131">
        <f t="shared" si="79"/>
        <v>0</v>
      </c>
      <c r="I110" s="131">
        <f t="shared" si="79"/>
        <v>0</v>
      </c>
      <c r="J110" s="131">
        <f t="shared" si="79"/>
        <v>0</v>
      </c>
      <c r="K110" s="131">
        <f t="shared" si="79"/>
        <v>0</v>
      </c>
      <c r="L110" s="131">
        <f t="shared" si="79"/>
        <v>0</v>
      </c>
      <c r="M110" s="131">
        <f t="shared" si="79"/>
        <v>0</v>
      </c>
      <c r="N110" s="131">
        <f t="shared" si="79"/>
        <v>0</v>
      </c>
      <c r="O110" s="131">
        <f t="shared" si="79"/>
        <v>0</v>
      </c>
      <c r="P110" s="131">
        <f t="shared" si="79"/>
        <v>0</v>
      </c>
      <c r="Q110" s="131">
        <f t="shared" si="79"/>
        <v>0</v>
      </c>
      <c r="R110" s="131">
        <f t="shared" si="79"/>
        <v>0</v>
      </c>
      <c r="S110" s="131">
        <f t="shared" si="79"/>
        <v>0</v>
      </c>
      <c r="T110" s="131">
        <f t="shared" si="79"/>
        <v>0</v>
      </c>
      <c r="U110" s="131">
        <f t="shared" si="79"/>
        <v>0</v>
      </c>
      <c r="V110" s="131">
        <f t="shared" si="79"/>
        <v>0</v>
      </c>
      <c r="W110" s="131">
        <f t="shared" si="79"/>
        <v>0</v>
      </c>
      <c r="X110" s="131">
        <f t="shared" si="79"/>
        <v>0</v>
      </c>
      <c r="Y110" s="131">
        <f t="shared" si="79"/>
        <v>0</v>
      </c>
      <c r="Z110" s="131">
        <f t="shared" si="79"/>
        <v>0</v>
      </c>
      <c r="AA110" s="131">
        <f t="shared" si="79"/>
        <v>0</v>
      </c>
      <c r="AB110" s="131">
        <f t="shared" si="79"/>
        <v>0</v>
      </c>
      <c r="AC110" s="131">
        <f t="shared" si="79"/>
        <v>0</v>
      </c>
      <c r="AD110" s="131">
        <f t="shared" si="79"/>
        <v>0</v>
      </c>
      <c r="AE110" s="131">
        <f t="shared" si="79"/>
        <v>0</v>
      </c>
      <c r="AF110" s="131">
        <f t="shared" si="79"/>
        <v>0</v>
      </c>
      <c r="AG110" s="131">
        <f t="shared" si="79"/>
        <v>0</v>
      </c>
      <c r="AH110" s="131">
        <f t="shared" si="79"/>
        <v>0</v>
      </c>
      <c r="AI110" s="131">
        <f t="shared" si="79"/>
        <v>0</v>
      </c>
      <c r="AJ110" s="28">
        <f>SUM(F110:AI110)</f>
        <v>0</v>
      </c>
    </row>
    <row r="111" spans="1:36" ht="13.8">
      <c r="A111" s="17"/>
      <c r="B111" s="123" t="s">
        <v>122</v>
      </c>
      <c r="C111" s="84"/>
      <c r="D111" s="84"/>
      <c r="E111" s="85"/>
      <c r="F111" s="130">
        <f>F112-F113</f>
        <v>0</v>
      </c>
      <c r="G111" s="130">
        <f>F111+G112-G113</f>
        <v>0</v>
      </c>
      <c r="H111" s="130">
        <f t="shared" si="80" ref="H111:AI111">G111+H112-H113</f>
        <v>0</v>
      </c>
      <c r="I111" s="130">
        <f t="shared" si="80"/>
        <v>0</v>
      </c>
      <c r="J111" s="130">
        <f t="shared" si="80"/>
        <v>0</v>
      </c>
      <c r="K111" s="130">
        <f t="shared" si="80"/>
        <v>0</v>
      </c>
      <c r="L111" s="130">
        <f t="shared" si="80"/>
        <v>0</v>
      </c>
      <c r="M111" s="130">
        <f t="shared" si="80"/>
        <v>0</v>
      </c>
      <c r="N111" s="130">
        <f t="shared" si="80"/>
        <v>0</v>
      </c>
      <c r="O111" s="130">
        <f t="shared" si="80"/>
        <v>0</v>
      </c>
      <c r="P111" s="130">
        <f t="shared" si="80"/>
        <v>0</v>
      </c>
      <c r="Q111" s="130">
        <f t="shared" si="80"/>
        <v>0</v>
      </c>
      <c r="R111" s="130">
        <f t="shared" si="80"/>
        <v>0</v>
      </c>
      <c r="S111" s="130">
        <f t="shared" si="80"/>
        <v>0</v>
      </c>
      <c r="T111" s="130">
        <f t="shared" si="80"/>
        <v>0</v>
      </c>
      <c r="U111" s="130">
        <f t="shared" si="80"/>
        <v>0</v>
      </c>
      <c r="V111" s="130">
        <f t="shared" si="80"/>
        <v>0</v>
      </c>
      <c r="W111" s="130">
        <f t="shared" si="80"/>
        <v>0</v>
      </c>
      <c r="X111" s="130">
        <f t="shared" si="80"/>
        <v>0</v>
      </c>
      <c r="Y111" s="130">
        <f t="shared" si="80"/>
        <v>0</v>
      </c>
      <c r="Z111" s="130">
        <f t="shared" si="80"/>
        <v>0</v>
      </c>
      <c r="AA111" s="130">
        <f t="shared" si="80"/>
        <v>0</v>
      </c>
      <c r="AB111" s="130">
        <f t="shared" si="80"/>
        <v>0</v>
      </c>
      <c r="AC111" s="130">
        <f t="shared" si="80"/>
        <v>0</v>
      </c>
      <c r="AD111" s="130">
        <f t="shared" si="80"/>
        <v>0</v>
      </c>
      <c r="AE111" s="130">
        <f t="shared" si="80"/>
        <v>0</v>
      </c>
      <c r="AF111" s="130">
        <f t="shared" si="80"/>
        <v>0</v>
      </c>
      <c r="AG111" s="130">
        <f t="shared" si="80"/>
        <v>0</v>
      </c>
      <c r="AH111" s="130">
        <f t="shared" si="80"/>
        <v>0</v>
      </c>
      <c r="AI111" s="130">
        <f t="shared" si="80"/>
        <v>0</v>
      </c>
      <c r="AJ111" s="57">
        <f>SUM(F111:AI111)</f>
        <v>0</v>
      </c>
    </row>
    <row r="112" spans="1:36" ht="13.8">
      <c r="A112" s="17"/>
      <c r="B112" s="236"/>
      <c r="C112" s="238" t="s">
        <v>123</v>
      </c>
      <c r="D112" s="84"/>
      <c r="E112" s="85"/>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7"/>
    </row>
    <row r="113" spans="1:36" ht="13.8">
      <c r="A113" s="17"/>
      <c r="B113" s="237"/>
      <c r="C113" s="238" t="s">
        <v>124</v>
      </c>
      <c r="D113" s="84"/>
      <c r="E113" s="85"/>
      <c r="F113" s="130"/>
      <c r="G113" s="130"/>
      <c r="H113" s="130"/>
      <c r="I113" s="130"/>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57"/>
    </row>
    <row r="114" spans="1:36" ht="13.8">
      <c r="A114" s="17"/>
      <c r="B114" s="124" t="s">
        <v>125</v>
      </c>
      <c r="C114" s="84"/>
      <c r="D114" s="87"/>
      <c r="E114" s="88"/>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7">
        <f t="shared" si="81" ref="AJ114:AJ127">SUM(F114:AI114)</f>
        <v>0</v>
      </c>
    </row>
    <row r="115" spans="1:36" ht="13.8">
      <c r="A115" s="17"/>
      <c r="B115" s="124" t="s">
        <v>126</v>
      </c>
      <c r="C115" s="84"/>
      <c r="D115" s="87"/>
      <c r="E115" s="88"/>
      <c r="F115" s="130">
        <f>$F$89-SUM($F$75:F75)</f>
        <v>0</v>
      </c>
      <c r="G115" s="130">
        <f>$F$89-SUM($F$75:G75)</f>
        <v>0</v>
      </c>
      <c r="H115" s="130">
        <f>$F$89-SUM($F$75:H75)</f>
        <v>0</v>
      </c>
      <c r="I115" s="130">
        <f>$F$89-SUM($F$75:I75)</f>
        <v>0</v>
      </c>
      <c r="J115" s="130">
        <f>$F$89-SUM($F$75:J75)</f>
        <v>0</v>
      </c>
      <c r="K115" s="130">
        <f>$F$89-SUM($F$75:K75)</f>
        <v>0</v>
      </c>
      <c r="L115" s="130">
        <f>$F$89-SUM($F$75:L75)</f>
        <v>0</v>
      </c>
      <c r="M115" s="130">
        <f>$F$89-SUM($F$75:M75)</f>
        <v>0</v>
      </c>
      <c r="N115" s="130">
        <f>$F$89-SUM($F$75:N75)</f>
        <v>0</v>
      </c>
      <c r="O115" s="130">
        <f>$F$89-SUM($F$75:O75)</f>
        <v>0</v>
      </c>
      <c r="P115" s="130">
        <f>$F$89-SUM($F$75:P75)</f>
        <v>0</v>
      </c>
      <c r="Q115" s="130">
        <f>$F$89-SUM($F$75:Q75)</f>
        <v>0</v>
      </c>
      <c r="R115" s="130">
        <f>$F$89-SUM($F$75:R75)</f>
        <v>0</v>
      </c>
      <c r="S115" s="130">
        <f>$F$89-SUM($F$75:S75)</f>
        <v>0</v>
      </c>
      <c r="T115" s="130">
        <f>$F$89-SUM($F$75:T75)</f>
        <v>0</v>
      </c>
      <c r="U115" s="130">
        <f>$F$89-SUM($F$75:U75)</f>
        <v>0</v>
      </c>
      <c r="V115" s="130">
        <f>$F$89-SUM($F$75:V75)</f>
        <v>0</v>
      </c>
      <c r="W115" s="130">
        <f>$F$89-SUM($F$75:W75)</f>
        <v>0</v>
      </c>
      <c r="X115" s="130">
        <f>$F$89-SUM($F$75:X75)</f>
        <v>0</v>
      </c>
      <c r="Y115" s="130">
        <f>$F$89-SUM($F$75:Y75)</f>
        <v>0</v>
      </c>
      <c r="Z115" s="130">
        <f>$F$89-SUM($F$75:Z75)</f>
        <v>0</v>
      </c>
      <c r="AA115" s="130">
        <f>$F$89-SUM($F$75:AA75)</f>
        <v>0</v>
      </c>
      <c r="AB115" s="130">
        <f>$F$89-SUM($F$75:AB75)</f>
        <v>0</v>
      </c>
      <c r="AC115" s="130">
        <f>$F$89-SUM($F$75:AC75)</f>
        <v>0</v>
      </c>
      <c r="AD115" s="130">
        <f>$F$89-SUM($F$75:AD75)</f>
        <v>0</v>
      </c>
      <c r="AE115" s="130">
        <f>$F$89-SUM($F$75:AE75)</f>
        <v>0</v>
      </c>
      <c r="AF115" s="130">
        <f>$F$89-SUM($F$75:AF75)</f>
        <v>0</v>
      </c>
      <c r="AG115" s="130">
        <f>$F$89-SUM($F$75:AG75)</f>
        <v>0</v>
      </c>
      <c r="AH115" s="130">
        <f>$F$89-SUM($F$75:AH75)</f>
        <v>0</v>
      </c>
      <c r="AI115" s="130">
        <f>$F$89-SUM($F$75:AI75)</f>
        <v>0</v>
      </c>
      <c r="AJ115" s="57">
        <f t="shared" si="81"/>
        <v>0</v>
      </c>
    </row>
    <row r="116" spans="1:36" ht="13.8">
      <c r="A116" s="17"/>
      <c r="B116" s="95"/>
      <c r="C116" s="96"/>
      <c r="D116" s="125"/>
      <c r="E116" s="12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7">
        <f t="shared" si="81"/>
        <v>0</v>
      </c>
    </row>
    <row r="117" spans="1:36" ht="13.8">
      <c r="A117" s="17"/>
      <c r="B117" s="95"/>
      <c r="C117" s="96"/>
      <c r="D117" s="125"/>
      <c r="E117" s="12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7">
        <f t="shared" si="81"/>
        <v>0</v>
      </c>
    </row>
    <row r="118" spans="1:36" ht="13.8">
      <c r="A118" s="17"/>
      <c r="B118" s="127"/>
      <c r="C118" s="125"/>
      <c r="D118" s="125"/>
      <c r="E118" s="126"/>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57">
        <f t="shared" si="81"/>
        <v>0</v>
      </c>
    </row>
    <row r="119" spans="1:36" ht="13.8">
      <c r="A119" s="224" t="s">
        <v>120</v>
      </c>
      <c r="B119" s="128"/>
      <c r="C119" s="128"/>
      <c r="D119" s="128"/>
      <c r="E119" s="129"/>
      <c r="F119" s="45">
        <f t="shared" si="82" ref="F119:AI119">+SUM(F120,F124)</f>
        <v>0</v>
      </c>
      <c r="G119" s="45">
        <f t="shared" si="82"/>
        <v>0</v>
      </c>
      <c r="H119" s="45">
        <f t="shared" si="82"/>
        <v>0</v>
      </c>
      <c r="I119" s="45">
        <f t="shared" si="82"/>
        <v>0</v>
      </c>
      <c r="J119" s="45">
        <f t="shared" si="82"/>
        <v>0</v>
      </c>
      <c r="K119" s="45">
        <f t="shared" si="82"/>
        <v>0</v>
      </c>
      <c r="L119" s="45">
        <f t="shared" si="82"/>
        <v>0</v>
      </c>
      <c r="M119" s="45">
        <f t="shared" si="82"/>
        <v>0</v>
      </c>
      <c r="N119" s="45">
        <f t="shared" si="82"/>
        <v>0</v>
      </c>
      <c r="O119" s="45">
        <f t="shared" si="82"/>
        <v>0</v>
      </c>
      <c r="P119" s="45">
        <f t="shared" si="82"/>
        <v>0</v>
      </c>
      <c r="Q119" s="45">
        <f t="shared" si="82"/>
        <v>0</v>
      </c>
      <c r="R119" s="45">
        <f t="shared" si="82"/>
        <v>0</v>
      </c>
      <c r="S119" s="45">
        <f t="shared" si="82"/>
        <v>0</v>
      </c>
      <c r="T119" s="45">
        <f t="shared" si="82"/>
        <v>0</v>
      </c>
      <c r="U119" s="45">
        <f t="shared" si="82"/>
        <v>0</v>
      </c>
      <c r="V119" s="45">
        <f t="shared" si="82"/>
        <v>0</v>
      </c>
      <c r="W119" s="45">
        <f t="shared" si="82"/>
        <v>0</v>
      </c>
      <c r="X119" s="45">
        <f t="shared" si="82"/>
        <v>0</v>
      </c>
      <c r="Y119" s="45">
        <f t="shared" si="82"/>
        <v>0</v>
      </c>
      <c r="Z119" s="45">
        <f t="shared" si="82"/>
        <v>0</v>
      </c>
      <c r="AA119" s="45">
        <f t="shared" si="82"/>
        <v>0</v>
      </c>
      <c r="AB119" s="45">
        <f t="shared" si="82"/>
        <v>0</v>
      </c>
      <c r="AC119" s="45">
        <f t="shared" si="82"/>
        <v>0</v>
      </c>
      <c r="AD119" s="45">
        <f t="shared" si="82"/>
        <v>0</v>
      </c>
      <c r="AE119" s="45">
        <f t="shared" si="82"/>
        <v>0</v>
      </c>
      <c r="AF119" s="45">
        <f t="shared" si="82"/>
        <v>0</v>
      </c>
      <c r="AG119" s="45">
        <f t="shared" si="82"/>
        <v>0</v>
      </c>
      <c r="AH119" s="45">
        <f t="shared" si="82"/>
        <v>0</v>
      </c>
      <c r="AI119" s="45">
        <f t="shared" si="82"/>
        <v>0</v>
      </c>
      <c r="AJ119" s="46">
        <f t="shared" si="81"/>
        <v>0</v>
      </c>
    </row>
    <row r="120" spans="1:36" ht="13.8">
      <c r="A120" s="41" t="s">
        <v>77</v>
      </c>
      <c r="B120" s="42"/>
      <c r="C120" s="43"/>
      <c r="D120" s="43"/>
      <c r="E120" s="44"/>
      <c r="F120" s="45">
        <f t="shared" si="83" ref="F120:AI120">SUM(F121:F123)</f>
        <v>0</v>
      </c>
      <c r="G120" s="45">
        <f t="shared" si="83"/>
        <v>0</v>
      </c>
      <c r="H120" s="45">
        <f t="shared" si="83"/>
        <v>0</v>
      </c>
      <c r="I120" s="45">
        <f t="shared" si="83"/>
        <v>0</v>
      </c>
      <c r="J120" s="45">
        <f t="shared" si="83"/>
        <v>0</v>
      </c>
      <c r="K120" s="45">
        <f t="shared" si="83"/>
        <v>0</v>
      </c>
      <c r="L120" s="45">
        <f t="shared" si="83"/>
        <v>0</v>
      </c>
      <c r="M120" s="45">
        <f t="shared" si="83"/>
        <v>0</v>
      </c>
      <c r="N120" s="45">
        <f t="shared" si="83"/>
        <v>0</v>
      </c>
      <c r="O120" s="45">
        <f t="shared" si="83"/>
        <v>0</v>
      </c>
      <c r="P120" s="45">
        <f t="shared" si="83"/>
        <v>0</v>
      </c>
      <c r="Q120" s="45">
        <f t="shared" si="83"/>
        <v>0</v>
      </c>
      <c r="R120" s="45">
        <f t="shared" si="83"/>
        <v>0</v>
      </c>
      <c r="S120" s="45">
        <f t="shared" si="83"/>
        <v>0</v>
      </c>
      <c r="T120" s="45">
        <f t="shared" si="83"/>
        <v>0</v>
      </c>
      <c r="U120" s="45">
        <f t="shared" si="83"/>
        <v>0</v>
      </c>
      <c r="V120" s="45">
        <f t="shared" si="83"/>
        <v>0</v>
      </c>
      <c r="W120" s="45">
        <f t="shared" si="83"/>
        <v>0</v>
      </c>
      <c r="X120" s="45">
        <f t="shared" si="83"/>
        <v>0</v>
      </c>
      <c r="Y120" s="45">
        <f t="shared" si="83"/>
        <v>0</v>
      </c>
      <c r="Z120" s="45">
        <f t="shared" si="83"/>
        <v>0</v>
      </c>
      <c r="AA120" s="45">
        <f t="shared" si="83"/>
        <v>0</v>
      </c>
      <c r="AB120" s="45">
        <f t="shared" si="83"/>
        <v>0</v>
      </c>
      <c r="AC120" s="45">
        <f t="shared" si="83"/>
        <v>0</v>
      </c>
      <c r="AD120" s="45">
        <f t="shared" si="83"/>
        <v>0</v>
      </c>
      <c r="AE120" s="45">
        <f t="shared" si="83"/>
        <v>0</v>
      </c>
      <c r="AF120" s="45">
        <f t="shared" si="83"/>
        <v>0</v>
      </c>
      <c r="AG120" s="45">
        <f t="shared" si="83"/>
        <v>0</v>
      </c>
      <c r="AH120" s="45">
        <f t="shared" si="83"/>
        <v>0</v>
      </c>
      <c r="AI120" s="45">
        <f t="shared" si="83"/>
        <v>0</v>
      </c>
      <c r="AJ120" s="103">
        <f t="shared" si="81"/>
        <v>0</v>
      </c>
    </row>
    <row r="121" spans="1:36" ht="13.8">
      <c r="A121" s="17"/>
      <c r="B121" s="107" t="s">
        <v>78</v>
      </c>
      <c r="C121" s="80"/>
      <c r="D121" s="80"/>
      <c r="E121" s="81"/>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135">
        <f t="shared" si="81"/>
        <v>0</v>
      </c>
    </row>
    <row r="122" spans="1:36" ht="13.8">
      <c r="A122" s="17"/>
      <c r="B122" s="124" t="s">
        <v>127</v>
      </c>
      <c r="C122" s="84"/>
      <c r="D122" s="87"/>
      <c r="E122" s="88"/>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7">
        <f t="shared" si="81"/>
        <v>0</v>
      </c>
    </row>
    <row r="123" spans="1:36" ht="13.8">
      <c r="A123" s="17"/>
      <c r="B123" s="95"/>
      <c r="C123" s="96"/>
      <c r="D123" s="125"/>
      <c r="E123" s="126"/>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66">
        <f t="shared" si="81"/>
        <v>0</v>
      </c>
    </row>
    <row r="124" spans="1:36" ht="13.8">
      <c r="A124" s="41" t="s">
        <v>79</v>
      </c>
      <c r="B124" s="42"/>
      <c r="C124" s="43"/>
      <c r="D124" s="43"/>
      <c r="E124" s="44"/>
      <c r="F124" s="45">
        <f>+SUM(F125:F126)</f>
        <v>0</v>
      </c>
      <c r="G124" s="45">
        <f t="shared" si="84" ref="G124:AI124">+SUM(G125:G126)</f>
        <v>0</v>
      </c>
      <c r="H124" s="45">
        <f t="shared" si="84"/>
        <v>0</v>
      </c>
      <c r="I124" s="45">
        <f t="shared" si="84"/>
        <v>0</v>
      </c>
      <c r="J124" s="45">
        <f t="shared" si="84"/>
        <v>0</v>
      </c>
      <c r="K124" s="45">
        <f t="shared" si="84"/>
        <v>0</v>
      </c>
      <c r="L124" s="45">
        <f t="shared" si="84"/>
        <v>0</v>
      </c>
      <c r="M124" s="45">
        <f t="shared" si="84"/>
        <v>0</v>
      </c>
      <c r="N124" s="45">
        <f t="shared" si="84"/>
        <v>0</v>
      </c>
      <c r="O124" s="45">
        <f t="shared" si="84"/>
        <v>0</v>
      </c>
      <c r="P124" s="45">
        <f t="shared" si="84"/>
        <v>0</v>
      </c>
      <c r="Q124" s="45">
        <f t="shared" si="84"/>
        <v>0</v>
      </c>
      <c r="R124" s="45">
        <f t="shared" si="84"/>
        <v>0</v>
      </c>
      <c r="S124" s="45">
        <f t="shared" si="84"/>
        <v>0</v>
      </c>
      <c r="T124" s="45">
        <f t="shared" si="84"/>
        <v>0</v>
      </c>
      <c r="U124" s="45">
        <f t="shared" si="84"/>
        <v>0</v>
      </c>
      <c r="V124" s="45">
        <f t="shared" si="84"/>
        <v>0</v>
      </c>
      <c r="W124" s="45">
        <f t="shared" si="84"/>
        <v>0</v>
      </c>
      <c r="X124" s="45">
        <f t="shared" si="84"/>
        <v>0</v>
      </c>
      <c r="Y124" s="45">
        <f t="shared" si="84"/>
        <v>0</v>
      </c>
      <c r="Z124" s="45">
        <f t="shared" si="84"/>
        <v>0</v>
      </c>
      <c r="AA124" s="45">
        <f t="shared" si="84"/>
        <v>0</v>
      </c>
      <c r="AB124" s="45">
        <f t="shared" si="84"/>
        <v>0</v>
      </c>
      <c r="AC124" s="45">
        <f t="shared" si="84"/>
        <v>0</v>
      </c>
      <c r="AD124" s="45">
        <f t="shared" si="84"/>
        <v>0</v>
      </c>
      <c r="AE124" s="45">
        <f t="shared" si="84"/>
        <v>0</v>
      </c>
      <c r="AF124" s="45">
        <f t="shared" si="84"/>
        <v>0</v>
      </c>
      <c r="AG124" s="45">
        <f t="shared" si="84"/>
        <v>0</v>
      </c>
      <c r="AH124" s="45">
        <f t="shared" si="84"/>
        <v>0</v>
      </c>
      <c r="AI124" s="45">
        <f t="shared" si="84"/>
        <v>0</v>
      </c>
      <c r="AJ124" s="103">
        <f t="shared" si="81"/>
        <v>0</v>
      </c>
    </row>
    <row r="125" spans="1:36" ht="13.8">
      <c r="A125" s="17"/>
      <c r="B125" s="24" t="s">
        <v>80</v>
      </c>
      <c r="C125" s="25"/>
      <c r="D125" s="25"/>
      <c r="E125" s="26"/>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135">
        <f t="shared" si="81"/>
        <v>0</v>
      </c>
    </row>
    <row r="126" spans="1:36" ht="13.8">
      <c r="A126" s="17"/>
      <c r="B126" s="225" t="s">
        <v>121</v>
      </c>
      <c r="C126" s="132"/>
      <c r="D126" s="132"/>
      <c r="E126" s="55"/>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7">
        <f t="shared" si="81"/>
        <v>0</v>
      </c>
    </row>
    <row r="127" spans="1:36" ht="13.8">
      <c r="A127" s="134"/>
      <c r="B127" s="98"/>
      <c r="C127" s="99"/>
      <c r="D127" s="99"/>
      <c r="E127" s="133"/>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3">
        <f t="shared" si="81"/>
        <v>0</v>
      </c>
    </row>
    <row r="128" spans="2:36" ht="13.8">
      <c r="B128" s="239" t="s">
        <v>128</v>
      </c>
      <c r="F128" s="240">
        <f>F109-F119</f>
        <v>0</v>
      </c>
      <c r="G128" s="240">
        <f t="shared" si="85" ref="G128:AJ128">G109-G119</f>
        <v>0</v>
      </c>
      <c r="H128" s="240">
        <f t="shared" si="85"/>
        <v>0</v>
      </c>
      <c r="I128" s="240">
        <f t="shared" si="85"/>
        <v>0</v>
      </c>
      <c r="J128" s="240">
        <f t="shared" si="85"/>
        <v>0</v>
      </c>
      <c r="K128" s="240">
        <f t="shared" si="85"/>
        <v>0</v>
      </c>
      <c r="L128" s="240">
        <f t="shared" si="85"/>
        <v>0</v>
      </c>
      <c r="M128" s="240">
        <f t="shared" si="85"/>
        <v>0</v>
      </c>
      <c r="N128" s="240">
        <f t="shared" si="85"/>
        <v>0</v>
      </c>
      <c r="O128" s="240">
        <f t="shared" si="85"/>
        <v>0</v>
      </c>
      <c r="P128" s="240">
        <f t="shared" si="85"/>
        <v>0</v>
      </c>
      <c r="Q128" s="240">
        <f t="shared" si="85"/>
        <v>0</v>
      </c>
      <c r="R128" s="240">
        <f t="shared" si="85"/>
        <v>0</v>
      </c>
      <c r="S128" s="240">
        <f t="shared" si="85"/>
        <v>0</v>
      </c>
      <c r="T128" s="240">
        <f t="shared" si="85"/>
        <v>0</v>
      </c>
      <c r="U128" s="240">
        <f t="shared" si="85"/>
        <v>0</v>
      </c>
      <c r="V128" s="240">
        <f t="shared" si="85"/>
        <v>0</v>
      </c>
      <c r="W128" s="240">
        <f t="shared" si="85"/>
        <v>0</v>
      </c>
      <c r="X128" s="240">
        <f t="shared" si="85"/>
        <v>0</v>
      </c>
      <c r="Y128" s="240">
        <f t="shared" si="85"/>
        <v>0</v>
      </c>
      <c r="Z128" s="240">
        <f t="shared" si="85"/>
        <v>0</v>
      </c>
      <c r="AA128" s="240">
        <f t="shared" si="85"/>
        <v>0</v>
      </c>
      <c r="AB128" s="240">
        <f t="shared" si="85"/>
        <v>0</v>
      </c>
      <c r="AC128" s="240">
        <f t="shared" si="85"/>
        <v>0</v>
      </c>
      <c r="AD128" s="240">
        <f t="shared" si="85"/>
        <v>0</v>
      </c>
      <c r="AE128" s="240">
        <f t="shared" si="85"/>
        <v>0</v>
      </c>
      <c r="AF128" s="240">
        <f t="shared" si="85"/>
        <v>0</v>
      </c>
      <c r="AG128" s="240">
        <f t="shared" si="85"/>
        <v>0</v>
      </c>
      <c r="AH128" s="240">
        <f t="shared" si="85"/>
        <v>0</v>
      </c>
      <c r="AI128" s="240">
        <f t="shared" si="85"/>
        <v>0</v>
      </c>
      <c r="AJ128" s="240">
        <f t="shared" si="85"/>
        <v>0</v>
      </c>
    </row>
  </sheetData>
  <mergeCells count="14">
    <mergeCell ref="B88:E88"/>
    <mergeCell ref="B89:E89"/>
    <mergeCell ref="C14:E14"/>
    <mergeCell ref="B74:E74"/>
    <mergeCell ref="B84:E84"/>
    <mergeCell ref="B85:E85"/>
    <mergeCell ref="B87:E87"/>
    <mergeCell ref="B86:E86"/>
    <mergeCell ref="AE8:AI8"/>
    <mergeCell ref="F8:J8"/>
    <mergeCell ref="K8:O8"/>
    <mergeCell ref="P8:T8"/>
    <mergeCell ref="U8:Y8"/>
    <mergeCell ref="Z8:AD8"/>
  </mergeCells>
  <pageMargins left="0.7" right="0.7" top="0.75" bottom="0.75" header="0.3" footer="0.3"/>
  <pageSetup orientation="landscape" paperSize="8" scale="40" r:id="rId1"/>
  <rowBreaks count="1" manualBreakCount="1">
    <brk id="10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607c56e-50f1-4376-b9f0-e83cebf7d533}">
  <dimension ref="A1:AJ128"/>
  <sheetViews>
    <sheetView showGridLines="0" zoomScale="55" zoomScaleNormal="55" zoomScaleSheetLayoutView="40" workbookViewId="0" topLeftCell="A80">
      <selection pane="topLeft" activeCell="A106" sqref="A106:AJ127"/>
    </sheetView>
  </sheetViews>
  <sheetFormatPr defaultColWidth="9.005" defaultRowHeight="13.8"/>
  <cols>
    <col min="1" max="4" width="2.125" style="1" customWidth="1"/>
    <col min="5" max="5" width="28.375" style="1" customWidth="1"/>
    <col min="6" max="26" width="11.25" style="1" bestFit="1" customWidth="1"/>
    <col min="27" max="35" width="11.25" style="1" customWidth="1"/>
    <col min="36" max="36" width="11.25" style="1" bestFit="1" customWidth="1"/>
    <col min="37" max="16384" width="9" style="1"/>
  </cols>
  <sheetData>
    <row r="1" spans="1:36" ht="13.8">
      <c r="A1" s="136" t="s">
        <v>178</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213"/>
    </row>
    <row r="3" spans="1:1 36:36" ht="13.8">
      <c r="A3" s="1" t="s">
        <v>15</v>
      </c>
      <c r="AJ3" s="287" t="s">
        <v>69</v>
      </c>
    </row>
    <row r="4" spans="1:36" ht="13.8">
      <c r="A4" s="2" t="s">
        <v>16</v>
      </c>
      <c r="B4" s="3"/>
      <c r="C4" s="3"/>
      <c r="D4" s="3"/>
      <c r="E4" s="4"/>
      <c r="F4" s="5" t="s">
        <v>39</v>
      </c>
      <c r="G4" s="5" t="s">
        <v>40</v>
      </c>
      <c r="H4" s="5" t="s">
        <v>0</v>
      </c>
      <c r="I4" s="5" t="s">
        <v>1</v>
      </c>
      <c r="J4" s="5" t="s">
        <v>2</v>
      </c>
      <c r="K4" s="5" t="s">
        <v>3</v>
      </c>
      <c r="L4" s="5" t="s">
        <v>4</v>
      </c>
      <c r="M4" s="5" t="s">
        <v>5</v>
      </c>
      <c r="N4" s="5" t="s">
        <v>6</v>
      </c>
      <c r="O4" s="5" t="s">
        <v>7</v>
      </c>
      <c r="P4" s="5" t="s">
        <v>8</v>
      </c>
      <c r="Q4" s="5" t="s">
        <v>9</v>
      </c>
      <c r="R4" s="5" t="s">
        <v>10</v>
      </c>
      <c r="S4" s="5" t="s">
        <v>11</v>
      </c>
      <c r="T4" s="5" t="s">
        <v>12</v>
      </c>
      <c r="U4" s="5" t="s">
        <v>13</v>
      </c>
      <c r="V4" s="5" t="s">
        <v>14</v>
      </c>
      <c r="W4" s="5" t="s">
        <v>41</v>
      </c>
      <c r="X4" s="5" t="s">
        <v>42</v>
      </c>
      <c r="Y4" s="5" t="s">
        <v>43</v>
      </c>
      <c r="Z4" s="5" t="s">
        <v>44</v>
      </c>
      <c r="AA4" s="5" t="s">
        <v>45</v>
      </c>
      <c r="AB4" s="5" t="s">
        <v>46</v>
      </c>
      <c r="AC4" s="5" t="s">
        <v>47</v>
      </c>
      <c r="AD4" s="5" t="s">
        <v>48</v>
      </c>
      <c r="AE4" s="5" t="s">
        <v>49</v>
      </c>
      <c r="AF4" s="5" t="s">
        <v>50</v>
      </c>
      <c r="AG4" s="5" t="s">
        <v>51</v>
      </c>
      <c r="AH4" s="5" t="s">
        <v>52</v>
      </c>
      <c r="AI4" s="5" t="s">
        <v>53</v>
      </c>
      <c r="AJ4" s="6"/>
    </row>
    <row r="5" spans="1:36" ht="14.4" thickBot="1">
      <c r="A5" s="7"/>
      <c r="B5" s="8"/>
      <c r="C5" s="8"/>
      <c r="D5" s="8"/>
      <c r="E5" s="9"/>
      <c r="F5" s="10">
        <v>2026</v>
      </c>
      <c r="G5" s="10">
        <f>+F5+1</f>
        <v>2027</v>
      </c>
      <c r="H5" s="10">
        <f>G5+1</f>
        <v>2028</v>
      </c>
      <c r="I5" s="10">
        <f t="shared" si="0" ref="I5:AI5">H5+1</f>
        <v>2029</v>
      </c>
      <c r="J5" s="10">
        <f t="shared" si="0"/>
        <v>2030</v>
      </c>
      <c r="K5" s="10">
        <f t="shared" si="0"/>
        <v>2031</v>
      </c>
      <c r="L5" s="10">
        <f t="shared" si="0"/>
        <v>2032</v>
      </c>
      <c r="M5" s="10">
        <f t="shared" si="0"/>
        <v>2033</v>
      </c>
      <c r="N5" s="10">
        <f t="shared" si="0"/>
        <v>2034</v>
      </c>
      <c r="O5" s="10">
        <f t="shared" si="0"/>
        <v>2035</v>
      </c>
      <c r="P5" s="10">
        <f t="shared" si="0"/>
        <v>2036</v>
      </c>
      <c r="Q5" s="10">
        <f t="shared" si="0"/>
        <v>2037</v>
      </c>
      <c r="R5" s="10">
        <f t="shared" si="0"/>
        <v>2038</v>
      </c>
      <c r="S5" s="10">
        <f t="shared" si="0"/>
        <v>2039</v>
      </c>
      <c r="T5" s="10">
        <f t="shared" si="0"/>
        <v>2040</v>
      </c>
      <c r="U5" s="10">
        <f t="shared" si="0"/>
        <v>2041</v>
      </c>
      <c r="V5" s="10">
        <f t="shared" si="0"/>
        <v>2042</v>
      </c>
      <c r="W5" s="10">
        <f t="shared" si="0"/>
        <v>2043</v>
      </c>
      <c r="X5" s="10">
        <f t="shared" si="0"/>
        <v>2044</v>
      </c>
      <c r="Y5" s="10">
        <f t="shared" si="0"/>
        <v>2045</v>
      </c>
      <c r="Z5" s="10">
        <f t="shared" si="0"/>
        <v>2046</v>
      </c>
      <c r="AA5" s="10">
        <f t="shared" si="0"/>
        <v>2047</v>
      </c>
      <c r="AB5" s="10">
        <f t="shared" si="0"/>
        <v>2048</v>
      </c>
      <c r="AC5" s="10">
        <f t="shared" si="0"/>
        <v>2049</v>
      </c>
      <c r="AD5" s="10">
        <f t="shared" si="0"/>
        <v>2050</v>
      </c>
      <c r="AE5" s="10">
        <f t="shared" si="0"/>
        <v>2051</v>
      </c>
      <c r="AF5" s="10">
        <f t="shared" si="0"/>
        <v>2052</v>
      </c>
      <c r="AG5" s="10">
        <f t="shared" si="0"/>
        <v>2053</v>
      </c>
      <c r="AH5" s="10">
        <f t="shared" si="0"/>
        <v>2054</v>
      </c>
      <c r="AI5" s="10">
        <f t="shared" si="0"/>
        <v>2055</v>
      </c>
      <c r="AJ5" s="11" t="s">
        <v>17</v>
      </c>
    </row>
    <row r="6" spans="1:36" ht="14.4" thickTop="1">
      <c r="A6" s="214" t="s">
        <v>83</v>
      </c>
      <c r="B6" s="198"/>
      <c r="C6" s="198"/>
      <c r="D6" s="198"/>
      <c r="E6" s="199"/>
      <c r="F6" s="200">
        <v>881702</v>
      </c>
      <c r="G6" s="200">
        <v>877902</v>
      </c>
      <c r="H6" s="200">
        <v>873732</v>
      </c>
      <c r="I6" s="200">
        <v>869226</v>
      </c>
      <c r="J6" s="200">
        <v>864399</v>
      </c>
      <c r="K6" s="200">
        <v>859140</v>
      </c>
      <c r="L6" s="200">
        <v>853623</v>
      </c>
      <c r="M6" s="200">
        <v>847899</v>
      </c>
      <c r="N6" s="200">
        <v>841949</v>
      </c>
      <c r="O6" s="200">
        <v>835791</v>
      </c>
      <c r="P6" s="200">
        <v>829104</v>
      </c>
      <c r="Q6" s="200">
        <v>822273</v>
      </c>
      <c r="R6" s="200">
        <v>815265</v>
      </c>
      <c r="S6" s="200">
        <v>808145</v>
      </c>
      <c r="T6" s="200">
        <v>800881</v>
      </c>
      <c r="U6" s="200">
        <v>791740</v>
      </c>
      <c r="V6" s="200">
        <v>782872</v>
      </c>
      <c r="W6" s="200">
        <v>773957</v>
      </c>
      <c r="X6" s="200">
        <v>765041</v>
      </c>
      <c r="Y6" s="200">
        <v>756061</v>
      </c>
      <c r="Z6" s="200">
        <v>747530</v>
      </c>
      <c r="AA6" s="200">
        <v>738998</v>
      </c>
      <c r="AB6" s="200">
        <v>730419</v>
      </c>
      <c r="AC6" s="200">
        <v>721824</v>
      </c>
      <c r="AD6" s="200">
        <v>713228</v>
      </c>
      <c r="AE6" s="200">
        <v>705162</v>
      </c>
      <c r="AF6" s="200">
        <v>697080</v>
      </c>
      <c r="AG6" s="200">
        <v>688998</v>
      </c>
      <c r="AH6" s="200">
        <v>680916</v>
      </c>
      <c r="AI6" s="200">
        <v>672818</v>
      </c>
      <c r="AJ6" s="212">
        <f>SUM(F6:AI6)</f>
        <v>23647675</v>
      </c>
    </row>
    <row r="7" spans="1:36" ht="13.8">
      <c r="A7" s="215" t="s">
        <v>84</v>
      </c>
      <c r="B7" s="8"/>
      <c r="C7" s="8"/>
      <c r="D7" s="8"/>
      <c r="E7" s="9"/>
      <c r="F7" s="211">
        <v>53097</v>
      </c>
      <c r="G7" s="211">
        <v>52850</v>
      </c>
      <c r="H7" s="211">
        <v>52579</v>
      </c>
      <c r="I7" s="211">
        <v>52286</v>
      </c>
      <c r="J7" s="211">
        <v>51972</v>
      </c>
      <c r="K7" s="211">
        <v>51631</v>
      </c>
      <c r="L7" s="211">
        <v>51272</v>
      </c>
      <c r="M7" s="211">
        <v>50900</v>
      </c>
      <c r="N7" s="211">
        <v>50512</v>
      </c>
      <c r="O7" s="211">
        <v>50112</v>
      </c>
      <c r="P7" s="211">
        <v>49678</v>
      </c>
      <c r="Q7" s="211">
        <v>49234</v>
      </c>
      <c r="R7" s="211">
        <v>48779</v>
      </c>
      <c r="S7" s="211">
        <v>48316</v>
      </c>
      <c r="T7" s="211">
        <v>47843</v>
      </c>
      <c r="U7" s="211">
        <v>47250</v>
      </c>
      <c r="V7" s="211">
        <v>46674</v>
      </c>
      <c r="W7" s="211">
        <v>46094</v>
      </c>
      <c r="X7" s="211">
        <v>45515</v>
      </c>
      <c r="Y7" s="211">
        <v>44931</v>
      </c>
      <c r="Z7" s="211">
        <v>44375</v>
      </c>
      <c r="AA7" s="211">
        <v>43821</v>
      </c>
      <c r="AB7" s="211">
        <v>43264</v>
      </c>
      <c r="AC7" s="211">
        <v>42706</v>
      </c>
      <c r="AD7" s="211">
        <v>42147</v>
      </c>
      <c r="AE7" s="211">
        <v>41622</v>
      </c>
      <c r="AF7" s="211">
        <v>41097</v>
      </c>
      <c r="AG7" s="211">
        <v>40572</v>
      </c>
      <c r="AH7" s="211">
        <v>40047</v>
      </c>
      <c r="AI7" s="211">
        <v>39519</v>
      </c>
      <c r="AJ7" s="122">
        <f>SUM(F7:AI7)</f>
        <v>1410695</v>
      </c>
    </row>
    <row r="8" spans="1:36" ht="18.6" customHeight="1" thickBot="1">
      <c r="A8" s="216" t="s">
        <v>85</v>
      </c>
      <c r="B8" s="201"/>
      <c r="C8" s="201"/>
      <c r="D8" s="201"/>
      <c r="E8" s="202"/>
      <c r="F8" s="355"/>
      <c r="G8" s="356"/>
      <c r="H8" s="356"/>
      <c r="I8" s="356"/>
      <c r="J8" s="357"/>
      <c r="K8" s="355"/>
      <c r="L8" s="356"/>
      <c r="M8" s="356"/>
      <c r="N8" s="356"/>
      <c r="O8" s="357"/>
      <c r="P8" s="355"/>
      <c r="Q8" s="356"/>
      <c r="R8" s="356"/>
      <c r="S8" s="356"/>
      <c r="T8" s="357"/>
      <c r="U8" s="355"/>
      <c r="V8" s="356"/>
      <c r="W8" s="356"/>
      <c r="X8" s="356"/>
      <c r="Y8" s="357"/>
      <c r="Z8" s="355"/>
      <c r="AA8" s="356"/>
      <c r="AB8" s="356"/>
      <c r="AC8" s="356"/>
      <c r="AD8" s="357"/>
      <c r="AE8" s="355"/>
      <c r="AF8" s="356"/>
      <c r="AG8" s="356"/>
      <c r="AH8" s="356"/>
      <c r="AI8" s="357"/>
      <c r="AJ8" s="204" t="s">
        <v>86</v>
      </c>
    </row>
    <row r="9" spans="1:36" ht="14.4" thickTop="1">
      <c r="A9" s="12" t="s">
        <v>18</v>
      </c>
      <c r="B9" s="13"/>
      <c r="C9" s="13"/>
      <c r="D9" s="13"/>
      <c r="E9" s="14"/>
      <c r="F9" s="15">
        <f t="shared" si="1" ref="F9:AI9">SUM(F10,F22)</f>
        <v>0</v>
      </c>
      <c r="G9" s="15">
        <f t="shared" si="1"/>
        <v>0</v>
      </c>
      <c r="H9" s="15">
        <f t="shared" si="1"/>
        <v>0</v>
      </c>
      <c r="I9" s="15">
        <f t="shared" si="1"/>
        <v>0</v>
      </c>
      <c r="J9" s="15">
        <f t="shared" si="1"/>
        <v>0</v>
      </c>
      <c r="K9" s="15">
        <f t="shared" si="1"/>
        <v>0</v>
      </c>
      <c r="L9" s="15">
        <f t="shared" si="1"/>
        <v>0</v>
      </c>
      <c r="M9" s="15">
        <f t="shared" si="1"/>
        <v>0</v>
      </c>
      <c r="N9" s="15">
        <f t="shared" si="1"/>
        <v>0</v>
      </c>
      <c r="O9" s="15">
        <f t="shared" si="1"/>
        <v>0</v>
      </c>
      <c r="P9" s="15">
        <f t="shared" si="1"/>
        <v>0</v>
      </c>
      <c r="Q9" s="15">
        <f t="shared" si="1"/>
        <v>0</v>
      </c>
      <c r="R9" s="15">
        <f t="shared" si="1"/>
        <v>0</v>
      </c>
      <c r="S9" s="15">
        <f t="shared" si="1"/>
        <v>0</v>
      </c>
      <c r="T9" s="15">
        <f t="shared" si="1"/>
        <v>0</v>
      </c>
      <c r="U9" s="15">
        <f t="shared" si="1"/>
        <v>0</v>
      </c>
      <c r="V9" s="15">
        <f t="shared" si="1"/>
        <v>0</v>
      </c>
      <c r="W9" s="15">
        <f t="shared" si="1"/>
        <v>0</v>
      </c>
      <c r="X9" s="15">
        <f t="shared" si="1"/>
        <v>0</v>
      </c>
      <c r="Y9" s="15">
        <f t="shared" si="1"/>
        <v>0</v>
      </c>
      <c r="Z9" s="15">
        <f t="shared" si="1"/>
        <v>0</v>
      </c>
      <c r="AA9" s="15">
        <f t="shared" si="1"/>
        <v>0</v>
      </c>
      <c r="AB9" s="15">
        <f t="shared" si="1"/>
        <v>0</v>
      </c>
      <c r="AC9" s="15">
        <f t="shared" si="1"/>
        <v>0</v>
      </c>
      <c r="AD9" s="15">
        <f t="shared" si="1"/>
        <v>0</v>
      </c>
      <c r="AE9" s="15">
        <f t="shared" si="1"/>
        <v>0</v>
      </c>
      <c r="AF9" s="15">
        <f t="shared" si="1"/>
        <v>0</v>
      </c>
      <c r="AG9" s="15">
        <f t="shared" si="1"/>
        <v>0</v>
      </c>
      <c r="AH9" s="15">
        <f t="shared" si="1"/>
        <v>0</v>
      </c>
      <c r="AI9" s="15">
        <f t="shared" si="1"/>
        <v>0</v>
      </c>
      <c r="AJ9" s="16">
        <f t="shared" si="2" ref="AJ9:AJ29">SUM(F9:AI9)</f>
        <v>0</v>
      </c>
    </row>
    <row r="10" spans="1:36" ht="13.8">
      <c r="A10" s="17"/>
      <c r="B10" s="112" t="s">
        <v>19</v>
      </c>
      <c r="C10" s="113"/>
      <c r="D10" s="19"/>
      <c r="E10" s="20"/>
      <c r="F10" s="21">
        <f>F11+F12+F13+F14+F18+F19+F20+F21</f>
        <v>0</v>
      </c>
      <c r="G10" s="21">
        <f t="shared" si="3" ref="G10:AI10">G11+G12+G13+G14+G18+G19+G20+G21</f>
        <v>0</v>
      </c>
      <c r="H10" s="21">
        <f t="shared" si="3"/>
        <v>0</v>
      </c>
      <c r="I10" s="21">
        <f t="shared" si="3"/>
        <v>0</v>
      </c>
      <c r="J10" s="21">
        <f t="shared" si="3"/>
        <v>0</v>
      </c>
      <c r="K10" s="21">
        <f t="shared" si="3"/>
        <v>0</v>
      </c>
      <c r="L10" s="21">
        <f t="shared" si="3"/>
        <v>0</v>
      </c>
      <c r="M10" s="21">
        <f t="shared" si="3"/>
        <v>0</v>
      </c>
      <c r="N10" s="21">
        <f t="shared" si="3"/>
        <v>0</v>
      </c>
      <c r="O10" s="21">
        <f t="shared" si="3"/>
        <v>0</v>
      </c>
      <c r="P10" s="21">
        <f t="shared" si="3"/>
        <v>0</v>
      </c>
      <c r="Q10" s="21">
        <f t="shared" si="3"/>
        <v>0</v>
      </c>
      <c r="R10" s="21">
        <f t="shared" si="3"/>
        <v>0</v>
      </c>
      <c r="S10" s="21">
        <f t="shared" si="3"/>
        <v>0</v>
      </c>
      <c r="T10" s="21">
        <f t="shared" si="3"/>
        <v>0</v>
      </c>
      <c r="U10" s="21">
        <f t="shared" si="3"/>
        <v>0</v>
      </c>
      <c r="V10" s="21">
        <f t="shared" si="3"/>
        <v>0</v>
      </c>
      <c r="W10" s="21">
        <f t="shared" si="3"/>
        <v>0</v>
      </c>
      <c r="X10" s="21">
        <f t="shared" si="3"/>
        <v>0</v>
      </c>
      <c r="Y10" s="21">
        <f t="shared" si="3"/>
        <v>0</v>
      </c>
      <c r="Z10" s="21">
        <f t="shared" si="3"/>
        <v>0</v>
      </c>
      <c r="AA10" s="21">
        <f t="shared" si="3"/>
        <v>0</v>
      </c>
      <c r="AB10" s="21">
        <f t="shared" si="3"/>
        <v>0</v>
      </c>
      <c r="AC10" s="21">
        <f t="shared" si="3"/>
        <v>0</v>
      </c>
      <c r="AD10" s="21">
        <f t="shared" si="3"/>
        <v>0</v>
      </c>
      <c r="AE10" s="21">
        <f t="shared" si="3"/>
        <v>0</v>
      </c>
      <c r="AF10" s="21">
        <f t="shared" si="3"/>
        <v>0</v>
      </c>
      <c r="AG10" s="21">
        <f t="shared" si="3"/>
        <v>0</v>
      </c>
      <c r="AH10" s="21">
        <f t="shared" si="3"/>
        <v>0</v>
      </c>
      <c r="AI10" s="21">
        <f t="shared" si="3"/>
        <v>0</v>
      </c>
      <c r="AJ10" s="22">
        <f t="shared" si="2"/>
        <v>0</v>
      </c>
    </row>
    <row r="11" spans="1:36" ht="13.8">
      <c r="A11" s="17"/>
      <c r="B11" s="23"/>
      <c r="C11" s="114" t="s">
        <v>20</v>
      </c>
      <c r="D11" s="25"/>
      <c r="E11" s="26"/>
      <c r="F11" s="205">
        <f>F6*F8</f>
        <v>0</v>
      </c>
      <c r="G11" s="205">
        <f>G6*F8</f>
        <v>0</v>
      </c>
      <c r="H11" s="205">
        <f>H6*F8</f>
        <v>0</v>
      </c>
      <c r="I11" s="205">
        <f>I6*F8</f>
        <v>0</v>
      </c>
      <c r="J11" s="205">
        <f>J6*F8</f>
        <v>0</v>
      </c>
      <c r="K11" s="205">
        <f>K6*K8</f>
        <v>0</v>
      </c>
      <c r="L11" s="205">
        <f>L6*K8</f>
        <v>0</v>
      </c>
      <c r="M11" s="205">
        <f>M6*K8</f>
        <v>0</v>
      </c>
      <c r="N11" s="205">
        <f>N6*K8</f>
        <v>0</v>
      </c>
      <c r="O11" s="205">
        <f>O6*K8</f>
        <v>0</v>
      </c>
      <c r="P11" s="205">
        <f>P6*P8</f>
        <v>0</v>
      </c>
      <c r="Q11" s="205">
        <f>Q6*P8</f>
        <v>0</v>
      </c>
      <c r="R11" s="205">
        <f>R6*P8</f>
        <v>0</v>
      </c>
      <c r="S11" s="205">
        <f>S6*P8</f>
        <v>0</v>
      </c>
      <c r="T11" s="205">
        <f>T6*P8</f>
        <v>0</v>
      </c>
      <c r="U11" s="205">
        <f>U6*U8</f>
        <v>0</v>
      </c>
      <c r="V11" s="205">
        <f>V6*U8</f>
        <v>0</v>
      </c>
      <c r="W11" s="205">
        <f>W6*U8</f>
        <v>0</v>
      </c>
      <c r="X11" s="205">
        <f>X6*U8</f>
        <v>0</v>
      </c>
      <c r="Y11" s="205">
        <f>Y6*U8</f>
        <v>0</v>
      </c>
      <c r="Z11" s="205">
        <f>Z6*Z8</f>
        <v>0</v>
      </c>
      <c r="AA11" s="205">
        <f>AA6*Z8</f>
        <v>0</v>
      </c>
      <c r="AB11" s="205">
        <f>AB6*Z8</f>
        <v>0</v>
      </c>
      <c r="AC11" s="205">
        <f>AC6*Z8</f>
        <v>0</v>
      </c>
      <c r="AD11" s="205">
        <f>AD6*Z8</f>
        <v>0</v>
      </c>
      <c r="AE11" s="205">
        <f>AE6*AE8</f>
        <v>0</v>
      </c>
      <c r="AF11" s="205">
        <f>AF6*AE8</f>
        <v>0</v>
      </c>
      <c r="AG11" s="205">
        <f>AG6*AE8</f>
        <v>0</v>
      </c>
      <c r="AH11" s="205">
        <f>AH6*AE8</f>
        <v>0</v>
      </c>
      <c r="AI11" s="205">
        <f>AI6*AE8</f>
        <v>0</v>
      </c>
      <c r="AJ11" s="28">
        <f t="shared" si="2"/>
        <v>0</v>
      </c>
    </row>
    <row r="12" spans="1:36" ht="13.8">
      <c r="A12" s="17"/>
      <c r="B12" s="23"/>
      <c r="C12" s="217" t="s">
        <v>87</v>
      </c>
      <c r="D12" s="142"/>
      <c r="E12" s="138"/>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5">
        <f t="shared" si="2"/>
        <v>0</v>
      </c>
    </row>
    <row r="13" spans="1:36" ht="13.8">
      <c r="A13" s="17"/>
      <c r="B13" s="23"/>
      <c r="C13" s="325" t="s">
        <v>179</v>
      </c>
      <c r="D13" s="326"/>
      <c r="E13" s="138"/>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5"/>
    </row>
    <row r="14" spans="1:36" ht="13.8">
      <c r="A14" s="17"/>
      <c r="B14" s="23"/>
      <c r="C14" s="361" t="s">
        <v>70</v>
      </c>
      <c r="D14" s="362"/>
      <c r="E14" s="363"/>
      <c r="F14" s="206">
        <f>F15+F16+F17</f>
        <v>0</v>
      </c>
      <c r="G14" s="206">
        <f t="shared" si="4" ref="G14:AI14">G15+G16+G17</f>
        <v>0</v>
      </c>
      <c r="H14" s="206">
        <f t="shared" si="4"/>
        <v>0</v>
      </c>
      <c r="I14" s="206">
        <f t="shared" si="4"/>
        <v>0</v>
      </c>
      <c r="J14" s="206">
        <f t="shared" si="4"/>
        <v>0</v>
      </c>
      <c r="K14" s="206">
        <f t="shared" si="4"/>
        <v>0</v>
      </c>
      <c r="L14" s="206">
        <f t="shared" si="4"/>
        <v>0</v>
      </c>
      <c r="M14" s="206">
        <f t="shared" si="4"/>
        <v>0</v>
      </c>
      <c r="N14" s="206">
        <f t="shared" si="4"/>
        <v>0</v>
      </c>
      <c r="O14" s="206">
        <f t="shared" si="4"/>
        <v>0</v>
      </c>
      <c r="P14" s="206">
        <f t="shared" si="4"/>
        <v>0</v>
      </c>
      <c r="Q14" s="206">
        <f t="shared" si="4"/>
        <v>0</v>
      </c>
      <c r="R14" s="206">
        <f t="shared" si="4"/>
        <v>0</v>
      </c>
      <c r="S14" s="206">
        <f t="shared" si="4"/>
        <v>0</v>
      </c>
      <c r="T14" s="206">
        <f t="shared" si="4"/>
        <v>0</v>
      </c>
      <c r="U14" s="206">
        <f t="shared" si="4"/>
        <v>0</v>
      </c>
      <c r="V14" s="206">
        <f t="shared" si="4"/>
        <v>0</v>
      </c>
      <c r="W14" s="206">
        <f t="shared" si="4"/>
        <v>0</v>
      </c>
      <c r="X14" s="206">
        <f t="shared" si="4"/>
        <v>0</v>
      </c>
      <c r="Y14" s="206">
        <f t="shared" si="4"/>
        <v>0</v>
      </c>
      <c r="Z14" s="206">
        <f t="shared" si="4"/>
        <v>0</v>
      </c>
      <c r="AA14" s="206">
        <f t="shared" si="4"/>
        <v>0</v>
      </c>
      <c r="AB14" s="206">
        <f t="shared" si="4"/>
        <v>0</v>
      </c>
      <c r="AC14" s="206">
        <f t="shared" si="4"/>
        <v>0</v>
      </c>
      <c r="AD14" s="206">
        <f t="shared" si="4"/>
        <v>0</v>
      </c>
      <c r="AE14" s="206">
        <f t="shared" si="4"/>
        <v>0</v>
      </c>
      <c r="AF14" s="206">
        <f t="shared" si="4"/>
        <v>0</v>
      </c>
      <c r="AG14" s="206">
        <f t="shared" si="4"/>
        <v>0</v>
      </c>
      <c r="AH14" s="206">
        <f t="shared" si="4"/>
        <v>0</v>
      </c>
      <c r="AI14" s="206">
        <f t="shared" si="4"/>
        <v>0</v>
      </c>
      <c r="AJ14" s="135">
        <f t="shared" si="2"/>
        <v>0</v>
      </c>
    </row>
    <row r="15" spans="1:36" ht="13.8">
      <c r="A15" s="17"/>
      <c r="B15" s="23"/>
      <c r="C15" s="218"/>
      <c r="D15" s="232" t="s">
        <v>71</v>
      </c>
      <c r="E15" s="55"/>
      <c r="F15" s="130">
        <f>SUM('2公共施設等運営事業におけるサービス対価'!D6:D12)</f>
        <v>0</v>
      </c>
      <c r="G15" s="130">
        <f>SUM('2公共施設等運営事業におけるサービス対価'!E6:E12)</f>
        <v>0</v>
      </c>
      <c r="H15" s="130">
        <f>SUM('2公共施設等運営事業におけるサービス対価'!F6:F12)</f>
        <v>0</v>
      </c>
      <c r="I15" s="130">
        <f>SUM('2公共施設等運営事業におけるサービス対価'!G6:G12)</f>
        <v>0</v>
      </c>
      <c r="J15" s="130">
        <f>SUM('2公共施設等運営事業におけるサービス対価'!H6:H12)</f>
        <v>0</v>
      </c>
      <c r="K15" s="130">
        <f>SUM('2公共施設等運営事業におけるサービス対価'!I6:I12)</f>
        <v>0</v>
      </c>
      <c r="L15" s="130">
        <f>SUM('2公共施設等運営事業におけるサービス対価'!J6:J12)</f>
        <v>0</v>
      </c>
      <c r="M15" s="130">
        <f>SUM('2公共施設等運営事業におけるサービス対価'!K6:K12)</f>
        <v>0</v>
      </c>
      <c r="N15" s="130">
        <f>SUM('2公共施設等運営事業におけるサービス対価'!L6:L12)</f>
        <v>0</v>
      </c>
      <c r="O15" s="130">
        <f>SUM('2公共施設等運営事業におけるサービス対価'!M6:M12)</f>
        <v>0</v>
      </c>
      <c r="P15" s="130">
        <f>SUM('2公共施設等運営事業におけるサービス対価'!N6:N12)</f>
        <v>0</v>
      </c>
      <c r="Q15" s="130">
        <f>SUM('2公共施設等運営事業におけるサービス対価'!O6:O12)</f>
        <v>0</v>
      </c>
      <c r="R15" s="130">
        <f>SUM('2公共施設等運営事業におけるサービス対価'!P6:P12)</f>
        <v>0</v>
      </c>
      <c r="S15" s="130">
        <f>SUM('2公共施設等運営事業におけるサービス対価'!Q6:Q12)</f>
        <v>0</v>
      </c>
      <c r="T15" s="130">
        <f>SUM('2公共施設等運営事業におけるサービス対価'!R6:R12)</f>
        <v>0</v>
      </c>
      <c r="U15" s="130">
        <f>SUM('2公共施設等運営事業におけるサービス対価'!S6:S12)</f>
        <v>0</v>
      </c>
      <c r="V15" s="130">
        <f>SUM('2公共施設等運営事業におけるサービス対価'!T6:T12)</f>
        <v>0</v>
      </c>
      <c r="W15" s="130">
        <f>SUM('2公共施設等運営事業におけるサービス対価'!U6:U12)</f>
        <v>0</v>
      </c>
      <c r="X15" s="130">
        <f>SUM('2公共施設等運営事業におけるサービス対価'!V6:V12)</f>
        <v>0</v>
      </c>
      <c r="Y15" s="130">
        <f>SUM('2公共施設等運営事業におけるサービス対価'!W6:W12)</f>
        <v>0</v>
      </c>
      <c r="Z15" s="130">
        <f>SUM('2公共施設等運営事業におけるサービス対価'!X6:X12)</f>
        <v>0</v>
      </c>
      <c r="AA15" s="130">
        <f>SUM('2公共施設等運営事業におけるサービス対価'!Y6:Y12)</f>
        <v>0</v>
      </c>
      <c r="AB15" s="130">
        <f>SUM('2公共施設等運営事業におけるサービス対価'!Z6:Z12)</f>
        <v>0</v>
      </c>
      <c r="AC15" s="130">
        <f>SUM('2公共施設等運営事業におけるサービス対価'!AA6:AA12)</f>
        <v>0</v>
      </c>
      <c r="AD15" s="130">
        <f>SUM('2公共施設等運営事業におけるサービス対価'!AB6:AB12)</f>
        <v>0</v>
      </c>
      <c r="AE15" s="130">
        <f>SUM('2公共施設等運営事業におけるサービス対価'!AC6:AC12)</f>
        <v>0</v>
      </c>
      <c r="AF15" s="130">
        <f>SUM('2公共施設等運営事業におけるサービス対価'!AD6:AD12)</f>
        <v>0</v>
      </c>
      <c r="AG15" s="130">
        <f>SUM('2公共施設等運営事業におけるサービス対価'!AE6:AE12)</f>
        <v>0</v>
      </c>
      <c r="AH15" s="130">
        <f>SUM('2公共施設等運営事業におけるサービス対価'!AF6:AF12)</f>
        <v>0</v>
      </c>
      <c r="AI15" s="130">
        <f>SUM('2公共施設等運営事業におけるサービス対価'!AG6:AG12)</f>
        <v>0</v>
      </c>
      <c r="AJ15" s="57">
        <f t="shared" si="2"/>
        <v>0</v>
      </c>
    </row>
    <row r="16" spans="1:36" ht="13.8">
      <c r="A16" s="17"/>
      <c r="B16" s="23"/>
      <c r="C16" s="219"/>
      <c r="D16" s="228" t="s">
        <v>88</v>
      </c>
      <c r="E16" s="59"/>
      <c r="F16" s="60">
        <f>SUM('2公共施設等運営事業におけるサービス対価'!D24:D25)</f>
        <v>0</v>
      </c>
      <c r="G16" s="60">
        <f>SUM('2公共施設等運営事業におけるサービス対価'!E24:E25)</f>
        <v>0</v>
      </c>
      <c r="H16" s="60">
        <f>SUM('2公共施設等運営事業におけるサービス対価'!F24:F25)</f>
        <v>0</v>
      </c>
      <c r="I16" s="60">
        <f>SUM('2公共施設等運営事業におけるサービス対価'!G24:G25)</f>
        <v>0</v>
      </c>
      <c r="J16" s="60">
        <f>SUM('2公共施設等運営事業におけるサービス対価'!H24:H25)</f>
        <v>0</v>
      </c>
      <c r="K16" s="60">
        <f>SUM('2公共施設等運営事業におけるサービス対価'!I24:I25)</f>
        <v>0</v>
      </c>
      <c r="L16" s="60">
        <f>SUM('2公共施設等運営事業におけるサービス対価'!J24:J25)</f>
        <v>0</v>
      </c>
      <c r="M16" s="60">
        <f>SUM('2公共施設等運営事業におけるサービス対価'!K24:K25)</f>
        <v>0</v>
      </c>
      <c r="N16" s="60">
        <f>SUM('2公共施設等運営事業におけるサービス対価'!L24:L25)</f>
        <v>0</v>
      </c>
      <c r="O16" s="60">
        <f>SUM('2公共施設等運営事業におけるサービス対価'!M24:M25)</f>
        <v>0</v>
      </c>
      <c r="P16" s="60">
        <f>SUM('2公共施設等運営事業におけるサービス対価'!N24:N25)</f>
        <v>0</v>
      </c>
      <c r="Q16" s="60">
        <f>SUM('2公共施設等運営事業におけるサービス対価'!O24:O25)</f>
        <v>0</v>
      </c>
      <c r="R16" s="60">
        <f>SUM('2公共施設等運営事業におけるサービス対価'!P24:P25)</f>
        <v>0</v>
      </c>
      <c r="S16" s="60">
        <f>SUM('2公共施設等運営事業におけるサービス対価'!Q24:Q25)</f>
        <v>0</v>
      </c>
      <c r="T16" s="60">
        <f>SUM('2公共施設等運営事業におけるサービス対価'!R24:R25)</f>
        <v>0</v>
      </c>
      <c r="U16" s="60">
        <f>SUM('2公共施設等運営事業におけるサービス対価'!S24:S25)</f>
        <v>0</v>
      </c>
      <c r="V16" s="60">
        <f>SUM('2公共施設等運営事業におけるサービス対価'!T24:T25)</f>
        <v>0</v>
      </c>
      <c r="W16" s="60">
        <f>SUM('2公共施設等運営事業におけるサービス対価'!U24:U25)</f>
        <v>0</v>
      </c>
      <c r="X16" s="60">
        <f>SUM('2公共施設等運営事業におけるサービス対価'!V24:V25)</f>
        <v>0</v>
      </c>
      <c r="Y16" s="60">
        <f>SUM('2公共施設等運営事業におけるサービス対価'!W24:W25)</f>
        <v>0</v>
      </c>
      <c r="Z16" s="60">
        <f>SUM('2公共施設等運営事業におけるサービス対価'!X24:X25)</f>
        <v>0</v>
      </c>
      <c r="AA16" s="60">
        <f>SUM('2公共施設等運営事業におけるサービス対価'!Y24:Y25)</f>
        <v>0</v>
      </c>
      <c r="AB16" s="60">
        <f>SUM('2公共施設等運営事業におけるサービス対価'!Z24:Z25)</f>
        <v>0</v>
      </c>
      <c r="AC16" s="60">
        <f>SUM('2公共施設等運営事業におけるサービス対価'!AA24:AA25)</f>
        <v>0</v>
      </c>
      <c r="AD16" s="60">
        <f>SUM('2公共施設等運営事業におけるサービス対価'!AB24:AB25)</f>
        <v>0</v>
      </c>
      <c r="AE16" s="60">
        <f>SUM('2公共施設等運営事業におけるサービス対価'!AC24:AC25)</f>
        <v>0</v>
      </c>
      <c r="AF16" s="60">
        <f>SUM('2公共施設等運営事業におけるサービス対価'!AD24:AD25)</f>
        <v>0</v>
      </c>
      <c r="AG16" s="60">
        <f>SUM('2公共施設等運営事業におけるサービス対価'!AE24:AE25)</f>
        <v>0</v>
      </c>
      <c r="AH16" s="60">
        <f>SUM('2公共施設等運営事業におけるサービス対価'!AF24:AF25)</f>
        <v>0</v>
      </c>
      <c r="AI16" s="60">
        <f>SUM('2公共施設等運営事業におけるサービス対価'!AG24:AG25)</f>
        <v>0</v>
      </c>
      <c r="AJ16" s="66">
        <f t="shared" si="2"/>
        <v>0</v>
      </c>
    </row>
    <row r="17" spans="1:36" ht="13.8">
      <c r="A17" s="17"/>
      <c r="B17" s="23"/>
      <c r="C17" s="219"/>
      <c r="D17" s="227" t="s">
        <v>89</v>
      </c>
      <c r="E17" s="55"/>
      <c r="F17" s="60">
        <f>SUM('2公共施設等運営事業におけるサービス対価'!D31)</f>
        <v>0</v>
      </c>
      <c r="G17" s="60">
        <f>SUM('2公共施設等運営事業におけるサービス対価'!E31)</f>
        <v>0</v>
      </c>
      <c r="H17" s="60">
        <f>SUM('2公共施設等運営事業におけるサービス対価'!F31)</f>
        <v>0</v>
      </c>
      <c r="I17" s="60">
        <f>SUM('2公共施設等運営事業におけるサービス対価'!G31)</f>
        <v>0</v>
      </c>
      <c r="J17" s="60">
        <f>SUM('2公共施設等運営事業におけるサービス対価'!H31)</f>
        <v>0</v>
      </c>
      <c r="K17" s="60">
        <f>SUM('2公共施設等運営事業におけるサービス対価'!I31)</f>
        <v>0</v>
      </c>
      <c r="L17" s="60">
        <f>SUM('2公共施設等運営事業におけるサービス対価'!J31)</f>
        <v>0</v>
      </c>
      <c r="M17" s="60">
        <f>SUM('2公共施設等運営事業におけるサービス対価'!K31)</f>
        <v>0</v>
      </c>
      <c r="N17" s="60">
        <f>SUM('2公共施設等運営事業におけるサービス対価'!L31)</f>
        <v>0</v>
      </c>
      <c r="O17" s="60">
        <f>SUM('2公共施設等運営事業におけるサービス対価'!M31)</f>
        <v>0</v>
      </c>
      <c r="P17" s="60">
        <f>SUM('2公共施設等運営事業におけるサービス対価'!N31)</f>
        <v>0</v>
      </c>
      <c r="Q17" s="60">
        <f>SUM('2公共施設等運営事業におけるサービス対価'!O31)</f>
        <v>0</v>
      </c>
      <c r="R17" s="60">
        <f>SUM('2公共施設等運営事業におけるサービス対価'!P31)</f>
        <v>0</v>
      </c>
      <c r="S17" s="60">
        <f>SUM('2公共施設等運営事業におけるサービス対価'!Q31)</f>
        <v>0</v>
      </c>
      <c r="T17" s="60">
        <f>SUM('2公共施設等運営事業におけるサービス対価'!R31)</f>
        <v>0</v>
      </c>
      <c r="U17" s="60">
        <f>SUM('2公共施設等運営事業におけるサービス対価'!S31)</f>
        <v>0</v>
      </c>
      <c r="V17" s="60">
        <f>SUM('2公共施設等運営事業におけるサービス対価'!T31)</f>
        <v>0</v>
      </c>
      <c r="W17" s="60">
        <f>SUM('2公共施設等運営事業におけるサービス対価'!U31)</f>
        <v>0</v>
      </c>
      <c r="X17" s="60">
        <f>SUM('2公共施設等運営事業におけるサービス対価'!V31)</f>
        <v>0</v>
      </c>
      <c r="Y17" s="60">
        <f>SUM('2公共施設等運営事業におけるサービス対価'!W31)</f>
        <v>0</v>
      </c>
      <c r="Z17" s="60">
        <f>SUM('2公共施設等運営事業におけるサービス対価'!X31)</f>
        <v>0</v>
      </c>
      <c r="AA17" s="60">
        <f>SUM('2公共施設等運営事業におけるサービス対価'!Y31)</f>
        <v>0</v>
      </c>
      <c r="AB17" s="60">
        <f>SUM('2公共施設等運営事業におけるサービス対価'!Z31)</f>
        <v>0</v>
      </c>
      <c r="AC17" s="60">
        <f>SUM('2公共施設等運営事業におけるサービス対価'!AA31)</f>
        <v>0</v>
      </c>
      <c r="AD17" s="60">
        <f>SUM('2公共施設等運営事業におけるサービス対価'!AB31)</f>
        <v>0</v>
      </c>
      <c r="AE17" s="60">
        <f>SUM('2公共施設等運営事業におけるサービス対価'!AC31)</f>
        <v>0</v>
      </c>
      <c r="AF17" s="60">
        <f>SUM('2公共施設等運営事業におけるサービス対価'!AD31)</f>
        <v>0</v>
      </c>
      <c r="AG17" s="60">
        <f>SUM('2公共施設等運営事業におけるサービス対価'!AE31)</f>
        <v>0</v>
      </c>
      <c r="AH17" s="60">
        <f>SUM('2公共施設等運営事業におけるサービス対価'!AF31)</f>
        <v>0</v>
      </c>
      <c r="AI17" s="60">
        <f>SUM('2公共施設等運営事業におけるサービス対価'!AG31)</f>
        <v>0</v>
      </c>
      <c r="AJ17" s="66">
        <f t="shared" si="2"/>
        <v>0</v>
      </c>
    </row>
    <row r="18" spans="1:36" ht="13.8">
      <c r="A18" s="17"/>
      <c r="B18" s="23"/>
      <c r="C18" s="195" t="s">
        <v>141</v>
      </c>
      <c r="D18" s="196"/>
      <c r="E18" s="59"/>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6">
        <f t="shared" si="2"/>
        <v>0</v>
      </c>
    </row>
    <row r="19" spans="1:36" ht="13.8">
      <c r="A19" s="17"/>
      <c r="B19" s="23"/>
      <c r="C19" s="220"/>
      <c r="D19" s="203"/>
      <c r="E19" s="69"/>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6">
        <f t="shared" si="2"/>
        <v>0</v>
      </c>
    </row>
    <row r="20" spans="1:36" ht="13.8">
      <c r="A20" s="17"/>
      <c r="B20" s="23"/>
      <c r="C20" s="220"/>
      <c r="D20" s="203"/>
      <c r="E20" s="69"/>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6">
        <f t="shared" si="2"/>
        <v>0</v>
      </c>
    </row>
    <row r="21" spans="1:36" ht="13.8">
      <c r="A21" s="17"/>
      <c r="B21" s="23"/>
      <c r="C21" s="29"/>
      <c r="D21" s="30"/>
      <c r="E21" s="31"/>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3">
        <f t="shared" si="2"/>
        <v>0</v>
      </c>
    </row>
    <row r="22" spans="1:36" ht="13.8">
      <c r="A22" s="34"/>
      <c r="B22" s="112" t="s">
        <v>21</v>
      </c>
      <c r="C22" s="19"/>
      <c r="D22" s="19"/>
      <c r="E22" s="35"/>
      <c r="F22" s="21">
        <f>SUM(F23:F23)</f>
        <v>0</v>
      </c>
      <c r="G22" s="21">
        <f t="shared" si="5" ref="G22:AI22">SUM(G23:G23)</f>
        <v>0</v>
      </c>
      <c r="H22" s="21">
        <f t="shared" si="5"/>
        <v>0</v>
      </c>
      <c r="I22" s="21">
        <f t="shared" si="5"/>
        <v>0</v>
      </c>
      <c r="J22" s="21">
        <f t="shared" si="5"/>
        <v>0</v>
      </c>
      <c r="K22" s="21">
        <f t="shared" si="5"/>
        <v>0</v>
      </c>
      <c r="L22" s="21">
        <f t="shared" si="5"/>
        <v>0</v>
      </c>
      <c r="M22" s="21">
        <f t="shared" si="5"/>
        <v>0</v>
      </c>
      <c r="N22" s="21">
        <f t="shared" si="5"/>
        <v>0</v>
      </c>
      <c r="O22" s="21">
        <f t="shared" si="5"/>
        <v>0</v>
      </c>
      <c r="P22" s="21">
        <f t="shared" si="5"/>
        <v>0</v>
      </c>
      <c r="Q22" s="21">
        <f t="shared" si="5"/>
        <v>0</v>
      </c>
      <c r="R22" s="21">
        <f t="shared" si="5"/>
        <v>0</v>
      </c>
      <c r="S22" s="21">
        <f t="shared" si="5"/>
        <v>0</v>
      </c>
      <c r="T22" s="21">
        <f t="shared" si="5"/>
        <v>0</v>
      </c>
      <c r="U22" s="21">
        <f t="shared" si="5"/>
        <v>0</v>
      </c>
      <c r="V22" s="21">
        <f t="shared" si="5"/>
        <v>0</v>
      </c>
      <c r="W22" s="21">
        <f t="shared" si="5"/>
        <v>0</v>
      </c>
      <c r="X22" s="21">
        <f t="shared" si="5"/>
        <v>0</v>
      </c>
      <c r="Y22" s="21">
        <f t="shared" si="5"/>
        <v>0</v>
      </c>
      <c r="Z22" s="21">
        <f t="shared" si="5"/>
        <v>0</v>
      </c>
      <c r="AA22" s="21">
        <f t="shared" si="5"/>
        <v>0</v>
      </c>
      <c r="AB22" s="21">
        <f t="shared" si="5"/>
        <v>0</v>
      </c>
      <c r="AC22" s="21">
        <f t="shared" si="5"/>
        <v>0</v>
      </c>
      <c r="AD22" s="21">
        <f t="shared" si="5"/>
        <v>0</v>
      </c>
      <c r="AE22" s="21">
        <f t="shared" si="5"/>
        <v>0</v>
      </c>
      <c r="AF22" s="21">
        <f t="shared" si="5"/>
        <v>0</v>
      </c>
      <c r="AG22" s="21">
        <f t="shared" si="5"/>
        <v>0</v>
      </c>
      <c r="AH22" s="21">
        <f t="shared" si="5"/>
        <v>0</v>
      </c>
      <c r="AI22" s="21">
        <f t="shared" si="5"/>
        <v>0</v>
      </c>
      <c r="AJ22" s="36">
        <f t="shared" si="2"/>
        <v>0</v>
      </c>
    </row>
    <row r="23" spans="1:36" ht="13.8">
      <c r="A23" s="17"/>
      <c r="B23" s="23"/>
      <c r="C23" s="37"/>
      <c r="D23" s="38"/>
      <c r="E23" s="39"/>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22">
        <f t="shared" si="2"/>
        <v>0</v>
      </c>
    </row>
    <row r="24" spans="1:36" ht="13.8">
      <c r="A24" s="41" t="s">
        <v>22</v>
      </c>
      <c r="B24" s="42"/>
      <c r="C24" s="43"/>
      <c r="D24" s="43"/>
      <c r="E24" s="44"/>
      <c r="F24" s="45">
        <f t="shared" si="6" ref="F24:AI24">SUM(F25,F56)</f>
        <v>0</v>
      </c>
      <c r="G24" s="45">
        <f t="shared" si="6"/>
        <v>0</v>
      </c>
      <c r="H24" s="45">
        <f t="shared" si="6"/>
        <v>0</v>
      </c>
      <c r="I24" s="45">
        <f t="shared" si="6"/>
        <v>0</v>
      </c>
      <c r="J24" s="45">
        <f t="shared" si="6"/>
        <v>0</v>
      </c>
      <c r="K24" s="45">
        <f t="shared" si="6"/>
        <v>0</v>
      </c>
      <c r="L24" s="45">
        <f t="shared" si="6"/>
        <v>0</v>
      </c>
      <c r="M24" s="45">
        <f t="shared" si="6"/>
        <v>0</v>
      </c>
      <c r="N24" s="45">
        <f t="shared" si="6"/>
        <v>0</v>
      </c>
      <c r="O24" s="45">
        <f t="shared" si="6"/>
        <v>0</v>
      </c>
      <c r="P24" s="45">
        <f t="shared" si="6"/>
        <v>0</v>
      </c>
      <c r="Q24" s="45">
        <f t="shared" si="6"/>
        <v>0</v>
      </c>
      <c r="R24" s="45">
        <f t="shared" si="6"/>
        <v>0</v>
      </c>
      <c r="S24" s="45">
        <f t="shared" si="6"/>
        <v>0</v>
      </c>
      <c r="T24" s="45">
        <f t="shared" si="6"/>
        <v>0</v>
      </c>
      <c r="U24" s="45">
        <f t="shared" si="6"/>
        <v>0</v>
      </c>
      <c r="V24" s="45">
        <f t="shared" si="6"/>
        <v>0</v>
      </c>
      <c r="W24" s="45">
        <f t="shared" si="6"/>
        <v>0</v>
      </c>
      <c r="X24" s="45">
        <f t="shared" si="6"/>
        <v>0</v>
      </c>
      <c r="Y24" s="45">
        <f t="shared" si="6"/>
        <v>0</v>
      </c>
      <c r="Z24" s="45">
        <f t="shared" si="6"/>
        <v>0</v>
      </c>
      <c r="AA24" s="45">
        <f t="shared" si="6"/>
        <v>0</v>
      </c>
      <c r="AB24" s="45">
        <f t="shared" si="6"/>
        <v>0</v>
      </c>
      <c r="AC24" s="45">
        <f t="shared" si="6"/>
        <v>0</v>
      </c>
      <c r="AD24" s="45">
        <f t="shared" si="6"/>
        <v>0</v>
      </c>
      <c r="AE24" s="45">
        <f t="shared" si="6"/>
        <v>0</v>
      </c>
      <c r="AF24" s="45">
        <f t="shared" si="6"/>
        <v>0</v>
      </c>
      <c r="AG24" s="45">
        <f t="shared" si="6"/>
        <v>0</v>
      </c>
      <c r="AH24" s="45">
        <f t="shared" si="6"/>
        <v>0</v>
      </c>
      <c r="AI24" s="45">
        <f t="shared" si="6"/>
        <v>0</v>
      </c>
      <c r="AJ24" s="46">
        <f t="shared" si="2"/>
        <v>0</v>
      </c>
    </row>
    <row r="25" spans="1:36" ht="13.8">
      <c r="A25" s="17"/>
      <c r="B25" s="18" t="s">
        <v>23</v>
      </c>
      <c r="C25" s="19"/>
      <c r="D25" s="19"/>
      <c r="E25" s="35"/>
      <c r="F25" s="21">
        <f>F26+F45</f>
        <v>0</v>
      </c>
      <c r="G25" s="21">
        <f t="shared" si="7" ref="G25:AI25">G26+G45</f>
        <v>0</v>
      </c>
      <c r="H25" s="21">
        <f t="shared" si="7"/>
        <v>0</v>
      </c>
      <c r="I25" s="21">
        <f t="shared" si="7"/>
        <v>0</v>
      </c>
      <c r="J25" s="21">
        <f t="shared" si="7"/>
        <v>0</v>
      </c>
      <c r="K25" s="21">
        <f t="shared" si="7"/>
        <v>0</v>
      </c>
      <c r="L25" s="21">
        <f t="shared" si="7"/>
        <v>0</v>
      </c>
      <c r="M25" s="21">
        <f t="shared" si="7"/>
        <v>0</v>
      </c>
      <c r="N25" s="21">
        <f t="shared" si="7"/>
        <v>0</v>
      </c>
      <c r="O25" s="21">
        <f t="shared" si="7"/>
        <v>0</v>
      </c>
      <c r="P25" s="21">
        <f t="shared" si="7"/>
        <v>0</v>
      </c>
      <c r="Q25" s="21">
        <f t="shared" si="7"/>
        <v>0</v>
      </c>
      <c r="R25" s="21">
        <f t="shared" si="7"/>
        <v>0</v>
      </c>
      <c r="S25" s="21">
        <f t="shared" si="7"/>
        <v>0</v>
      </c>
      <c r="T25" s="21">
        <f t="shared" si="7"/>
        <v>0</v>
      </c>
      <c r="U25" s="21">
        <f t="shared" si="7"/>
        <v>0</v>
      </c>
      <c r="V25" s="21">
        <f t="shared" si="7"/>
        <v>0</v>
      </c>
      <c r="W25" s="21">
        <f t="shared" si="7"/>
        <v>0</v>
      </c>
      <c r="X25" s="21">
        <f t="shared" si="7"/>
        <v>0</v>
      </c>
      <c r="Y25" s="21">
        <f t="shared" si="7"/>
        <v>0</v>
      </c>
      <c r="Z25" s="21">
        <f t="shared" si="7"/>
        <v>0</v>
      </c>
      <c r="AA25" s="21">
        <f t="shared" si="7"/>
        <v>0</v>
      </c>
      <c r="AB25" s="21">
        <f t="shared" si="7"/>
        <v>0</v>
      </c>
      <c r="AC25" s="21">
        <f t="shared" si="7"/>
        <v>0</v>
      </c>
      <c r="AD25" s="21">
        <f t="shared" si="7"/>
        <v>0</v>
      </c>
      <c r="AE25" s="21">
        <f t="shared" si="7"/>
        <v>0</v>
      </c>
      <c r="AF25" s="21">
        <f t="shared" si="7"/>
        <v>0</v>
      </c>
      <c r="AG25" s="21">
        <f t="shared" si="7"/>
        <v>0</v>
      </c>
      <c r="AH25" s="21">
        <f t="shared" si="7"/>
        <v>0</v>
      </c>
      <c r="AI25" s="21">
        <f t="shared" si="7"/>
        <v>0</v>
      </c>
      <c r="AJ25" s="22">
        <f t="shared" si="2"/>
        <v>0</v>
      </c>
    </row>
    <row r="26" spans="1:36" ht="13.8">
      <c r="A26" s="17"/>
      <c r="B26" s="23"/>
      <c r="C26" s="47" t="s">
        <v>90</v>
      </c>
      <c r="D26" s="48"/>
      <c r="E26" s="35"/>
      <c r="F26" s="67">
        <f>F27+F28+F29+F32+F33+F34+F35+F39+F44</f>
        <v>0</v>
      </c>
      <c r="G26" s="67">
        <f t="shared" si="8" ref="G26:AI26">G27+G28+G29+G32+G33+G34+G35+G39+G44</f>
        <v>0</v>
      </c>
      <c r="H26" s="67">
        <f t="shared" si="8"/>
        <v>0</v>
      </c>
      <c r="I26" s="67">
        <f t="shared" si="8"/>
        <v>0</v>
      </c>
      <c r="J26" s="67">
        <f t="shared" si="8"/>
        <v>0</v>
      </c>
      <c r="K26" s="67">
        <f t="shared" si="8"/>
        <v>0</v>
      </c>
      <c r="L26" s="67">
        <f t="shared" si="8"/>
        <v>0</v>
      </c>
      <c r="M26" s="67">
        <f t="shared" si="8"/>
        <v>0</v>
      </c>
      <c r="N26" s="67">
        <f t="shared" si="8"/>
        <v>0</v>
      </c>
      <c r="O26" s="67">
        <f t="shared" si="8"/>
        <v>0</v>
      </c>
      <c r="P26" s="67">
        <f t="shared" si="8"/>
        <v>0</v>
      </c>
      <c r="Q26" s="67">
        <f t="shared" si="8"/>
        <v>0</v>
      </c>
      <c r="R26" s="67">
        <f t="shared" si="8"/>
        <v>0</v>
      </c>
      <c r="S26" s="67">
        <f t="shared" si="8"/>
        <v>0</v>
      </c>
      <c r="T26" s="67">
        <f t="shared" si="8"/>
        <v>0</v>
      </c>
      <c r="U26" s="67">
        <f t="shared" si="8"/>
        <v>0</v>
      </c>
      <c r="V26" s="67">
        <f t="shared" si="8"/>
        <v>0</v>
      </c>
      <c r="W26" s="67">
        <f t="shared" si="8"/>
        <v>0</v>
      </c>
      <c r="X26" s="67">
        <f t="shared" si="8"/>
        <v>0</v>
      </c>
      <c r="Y26" s="67">
        <f t="shared" si="8"/>
        <v>0</v>
      </c>
      <c r="Z26" s="67">
        <f t="shared" si="8"/>
        <v>0</v>
      </c>
      <c r="AA26" s="67">
        <f t="shared" si="8"/>
        <v>0</v>
      </c>
      <c r="AB26" s="67">
        <f t="shared" si="8"/>
        <v>0</v>
      </c>
      <c r="AC26" s="67">
        <f t="shared" si="8"/>
        <v>0</v>
      </c>
      <c r="AD26" s="67">
        <f t="shared" si="8"/>
        <v>0</v>
      </c>
      <c r="AE26" s="67">
        <f t="shared" si="8"/>
        <v>0</v>
      </c>
      <c r="AF26" s="67">
        <f t="shared" si="8"/>
        <v>0</v>
      </c>
      <c r="AG26" s="67">
        <f t="shared" si="8"/>
        <v>0</v>
      </c>
      <c r="AH26" s="67">
        <f t="shared" si="8"/>
        <v>0</v>
      </c>
      <c r="AI26" s="67">
        <f t="shared" si="8"/>
        <v>0</v>
      </c>
      <c r="AJ26" s="22">
        <f t="shared" si="2"/>
        <v>0</v>
      </c>
    </row>
    <row r="27" spans="1:36" ht="13.8">
      <c r="A27" s="17"/>
      <c r="B27" s="23"/>
      <c r="C27" s="52"/>
      <c r="D27" s="24" t="s">
        <v>24</v>
      </c>
      <c r="E27" s="53"/>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8">
        <f t="shared" si="2"/>
        <v>0</v>
      </c>
    </row>
    <row r="28" spans="1:36" ht="13.8">
      <c r="A28" s="17"/>
      <c r="B28" s="23"/>
      <c r="C28" s="23"/>
      <c r="D28" s="207" t="s">
        <v>91</v>
      </c>
      <c r="E28" s="208"/>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57">
        <f t="shared" si="2"/>
        <v>0</v>
      </c>
    </row>
    <row r="29" spans="1:36" ht="13.8">
      <c r="A29" s="17"/>
      <c r="B29" s="23"/>
      <c r="C29" s="23"/>
      <c r="D29" s="54" t="s">
        <v>25</v>
      </c>
      <c r="E29" s="55"/>
      <c r="F29" s="130">
        <f>F30+F31</f>
        <v>0</v>
      </c>
      <c r="G29" s="130">
        <f t="shared" si="9" ref="G29:AI29">G30+G31</f>
        <v>0</v>
      </c>
      <c r="H29" s="130">
        <f t="shared" si="9"/>
        <v>0</v>
      </c>
      <c r="I29" s="130">
        <f t="shared" si="9"/>
        <v>0</v>
      </c>
      <c r="J29" s="130">
        <f t="shared" si="9"/>
        <v>0</v>
      </c>
      <c r="K29" s="130">
        <f t="shared" si="9"/>
        <v>0</v>
      </c>
      <c r="L29" s="130">
        <f t="shared" si="9"/>
        <v>0</v>
      </c>
      <c r="M29" s="130">
        <f t="shared" si="9"/>
        <v>0</v>
      </c>
      <c r="N29" s="130">
        <f t="shared" si="9"/>
        <v>0</v>
      </c>
      <c r="O29" s="130">
        <f t="shared" si="9"/>
        <v>0</v>
      </c>
      <c r="P29" s="130">
        <f t="shared" si="9"/>
        <v>0</v>
      </c>
      <c r="Q29" s="130">
        <f t="shared" si="9"/>
        <v>0</v>
      </c>
      <c r="R29" s="130">
        <f t="shared" si="9"/>
        <v>0</v>
      </c>
      <c r="S29" s="130">
        <f t="shared" si="9"/>
        <v>0</v>
      </c>
      <c r="T29" s="130">
        <f t="shared" si="9"/>
        <v>0</v>
      </c>
      <c r="U29" s="130">
        <f t="shared" si="9"/>
        <v>0</v>
      </c>
      <c r="V29" s="130">
        <f t="shared" si="9"/>
        <v>0</v>
      </c>
      <c r="W29" s="130">
        <f t="shared" si="9"/>
        <v>0</v>
      </c>
      <c r="X29" s="130">
        <f t="shared" si="9"/>
        <v>0</v>
      </c>
      <c r="Y29" s="130">
        <f t="shared" si="9"/>
        <v>0</v>
      </c>
      <c r="Z29" s="130">
        <f t="shared" si="9"/>
        <v>0</v>
      </c>
      <c r="AA29" s="130">
        <f t="shared" si="9"/>
        <v>0</v>
      </c>
      <c r="AB29" s="130">
        <f t="shared" si="9"/>
        <v>0</v>
      </c>
      <c r="AC29" s="130">
        <f t="shared" si="9"/>
        <v>0</v>
      </c>
      <c r="AD29" s="130">
        <f t="shared" si="9"/>
        <v>0</v>
      </c>
      <c r="AE29" s="130">
        <f t="shared" si="9"/>
        <v>0</v>
      </c>
      <c r="AF29" s="130">
        <f t="shared" si="9"/>
        <v>0</v>
      </c>
      <c r="AG29" s="130">
        <f t="shared" si="9"/>
        <v>0</v>
      </c>
      <c r="AH29" s="130">
        <f t="shared" si="9"/>
        <v>0</v>
      </c>
      <c r="AI29" s="130">
        <f t="shared" si="9"/>
        <v>0</v>
      </c>
      <c r="AJ29" s="57">
        <f t="shared" si="2"/>
        <v>0</v>
      </c>
    </row>
    <row r="30" spans="1:36" ht="13.8">
      <c r="A30" s="17"/>
      <c r="B30" s="23"/>
      <c r="C30" s="23"/>
      <c r="D30" s="54"/>
      <c r="E30" s="55" t="s">
        <v>92</v>
      </c>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7">
        <f t="shared" si="10" ref="AJ30:AJ38">SUM(F30:AI30)</f>
        <v>0</v>
      </c>
    </row>
    <row r="31" spans="1:36" ht="13.8">
      <c r="A31" s="17"/>
      <c r="B31" s="23"/>
      <c r="C31" s="23"/>
      <c r="D31" s="54"/>
      <c r="E31" s="55" t="s">
        <v>93</v>
      </c>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7">
        <f t="shared" si="10"/>
        <v>0</v>
      </c>
    </row>
    <row r="32" spans="1:36" ht="13.8">
      <c r="A32" s="17"/>
      <c r="B32" s="23"/>
      <c r="C32" s="23"/>
      <c r="D32" s="54" t="s">
        <v>26</v>
      </c>
      <c r="E32" s="55"/>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7">
        <f t="shared" si="10"/>
        <v>0</v>
      </c>
    </row>
    <row r="33" spans="1:36" ht="13.8">
      <c r="A33" s="17"/>
      <c r="B33" s="23"/>
      <c r="C33" s="23"/>
      <c r="D33" s="54" t="s">
        <v>27</v>
      </c>
      <c r="E33" s="55"/>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7">
        <f t="shared" si="10"/>
        <v>0</v>
      </c>
    </row>
    <row r="34" spans="1:36" ht="13.8">
      <c r="A34" s="17"/>
      <c r="B34" s="23"/>
      <c r="C34" s="23"/>
      <c r="D34" s="58" t="s">
        <v>28</v>
      </c>
      <c r="E34" s="59"/>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57">
        <f t="shared" si="10"/>
        <v>0</v>
      </c>
    </row>
    <row r="35" spans="1:36" ht="13.8">
      <c r="A35" s="17"/>
      <c r="B35" s="23"/>
      <c r="C35" s="23"/>
      <c r="D35" s="58" t="s">
        <v>94</v>
      </c>
      <c r="E35" s="59"/>
      <c r="F35" s="60">
        <f>F36+F37+F38</f>
        <v>0</v>
      </c>
      <c r="G35" s="60">
        <f t="shared" si="11" ref="G35:AI35">G36+G37+G38</f>
        <v>0</v>
      </c>
      <c r="H35" s="60">
        <f t="shared" si="11"/>
        <v>0</v>
      </c>
      <c r="I35" s="60">
        <f t="shared" si="11"/>
        <v>0</v>
      </c>
      <c r="J35" s="60">
        <f t="shared" si="11"/>
        <v>0</v>
      </c>
      <c r="K35" s="60">
        <f t="shared" si="11"/>
        <v>0</v>
      </c>
      <c r="L35" s="60">
        <f t="shared" si="11"/>
        <v>0</v>
      </c>
      <c r="M35" s="60">
        <f t="shared" si="11"/>
        <v>0</v>
      </c>
      <c r="N35" s="60">
        <f t="shared" si="11"/>
        <v>0</v>
      </c>
      <c r="O35" s="60">
        <f t="shared" si="11"/>
        <v>0</v>
      </c>
      <c r="P35" s="60">
        <f t="shared" si="11"/>
        <v>0</v>
      </c>
      <c r="Q35" s="60">
        <f t="shared" si="11"/>
        <v>0</v>
      </c>
      <c r="R35" s="60">
        <f t="shared" si="11"/>
        <v>0</v>
      </c>
      <c r="S35" s="60">
        <f t="shared" si="11"/>
        <v>0</v>
      </c>
      <c r="T35" s="60">
        <f t="shared" si="11"/>
        <v>0</v>
      </c>
      <c r="U35" s="60">
        <f t="shared" si="11"/>
        <v>0</v>
      </c>
      <c r="V35" s="60">
        <f t="shared" si="11"/>
        <v>0</v>
      </c>
      <c r="W35" s="60">
        <f t="shared" si="11"/>
        <v>0</v>
      </c>
      <c r="X35" s="60">
        <f t="shared" si="11"/>
        <v>0</v>
      </c>
      <c r="Y35" s="60">
        <f t="shared" si="11"/>
        <v>0</v>
      </c>
      <c r="Z35" s="60">
        <f t="shared" si="11"/>
        <v>0</v>
      </c>
      <c r="AA35" s="60">
        <f t="shared" si="11"/>
        <v>0</v>
      </c>
      <c r="AB35" s="60">
        <f t="shared" si="11"/>
        <v>0</v>
      </c>
      <c r="AC35" s="60">
        <f t="shared" si="11"/>
        <v>0</v>
      </c>
      <c r="AD35" s="60">
        <f t="shared" si="11"/>
        <v>0</v>
      </c>
      <c r="AE35" s="60">
        <f t="shared" si="11"/>
        <v>0</v>
      </c>
      <c r="AF35" s="60">
        <f t="shared" si="11"/>
        <v>0</v>
      </c>
      <c r="AG35" s="60">
        <f t="shared" si="11"/>
        <v>0</v>
      </c>
      <c r="AH35" s="60">
        <f t="shared" si="11"/>
        <v>0</v>
      </c>
      <c r="AI35" s="60">
        <f t="shared" si="11"/>
        <v>0</v>
      </c>
      <c r="AJ35" s="57">
        <f t="shared" si="10"/>
        <v>0</v>
      </c>
    </row>
    <row r="36" spans="1:36" ht="13.8">
      <c r="A36" s="17"/>
      <c r="B36" s="23"/>
      <c r="C36" s="23"/>
      <c r="D36" s="58"/>
      <c r="E36" s="61" t="s">
        <v>95</v>
      </c>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57">
        <f t="shared" si="10"/>
        <v>0</v>
      </c>
    </row>
    <row r="37" spans="1:36" ht="13.8">
      <c r="A37" s="17"/>
      <c r="B37" s="23"/>
      <c r="C37" s="23"/>
      <c r="D37" s="62"/>
      <c r="E37" s="61" t="s">
        <v>96</v>
      </c>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57">
        <f t="shared" si="10"/>
        <v>0</v>
      </c>
    </row>
    <row r="38" spans="1:36" ht="13.8">
      <c r="A38" s="17"/>
      <c r="B38" s="23"/>
      <c r="C38" s="23"/>
      <c r="D38" s="62"/>
      <c r="E38" s="64"/>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57">
        <f t="shared" si="10"/>
        <v>0</v>
      </c>
    </row>
    <row r="39" spans="1:36" ht="13.8">
      <c r="A39" s="17"/>
      <c r="B39" s="23"/>
      <c r="C39" s="23"/>
      <c r="D39" s="58" t="s">
        <v>97</v>
      </c>
      <c r="E39" s="59"/>
      <c r="F39" s="60">
        <f t="shared" si="12" ref="F39:Z39">SUM(F40:F43)</f>
        <v>0</v>
      </c>
      <c r="G39" s="60">
        <f t="shared" si="12"/>
        <v>0</v>
      </c>
      <c r="H39" s="60">
        <f t="shared" si="12"/>
        <v>0</v>
      </c>
      <c r="I39" s="60">
        <f t="shared" si="12"/>
        <v>0</v>
      </c>
      <c r="J39" s="60">
        <f t="shared" si="12"/>
        <v>0</v>
      </c>
      <c r="K39" s="60">
        <f t="shared" si="12"/>
        <v>0</v>
      </c>
      <c r="L39" s="60">
        <f t="shared" si="12"/>
        <v>0</v>
      </c>
      <c r="M39" s="60">
        <f t="shared" si="12"/>
        <v>0</v>
      </c>
      <c r="N39" s="60">
        <f t="shared" si="12"/>
        <v>0</v>
      </c>
      <c r="O39" s="60">
        <f t="shared" si="12"/>
        <v>0</v>
      </c>
      <c r="P39" s="60">
        <f t="shared" si="12"/>
        <v>0</v>
      </c>
      <c r="Q39" s="60">
        <f t="shared" si="12"/>
        <v>0</v>
      </c>
      <c r="R39" s="60">
        <f t="shared" si="12"/>
        <v>0</v>
      </c>
      <c r="S39" s="60">
        <f t="shared" si="12"/>
        <v>0</v>
      </c>
      <c r="T39" s="60">
        <f t="shared" si="12"/>
        <v>0</v>
      </c>
      <c r="U39" s="60">
        <f t="shared" si="12"/>
        <v>0</v>
      </c>
      <c r="V39" s="60">
        <f t="shared" si="12"/>
        <v>0</v>
      </c>
      <c r="W39" s="60">
        <f t="shared" si="12"/>
        <v>0</v>
      </c>
      <c r="X39" s="60">
        <f t="shared" si="12"/>
        <v>0</v>
      </c>
      <c r="Y39" s="60">
        <f t="shared" si="12"/>
        <v>0</v>
      </c>
      <c r="Z39" s="60">
        <f t="shared" si="12"/>
        <v>0</v>
      </c>
      <c r="AA39" s="60">
        <f t="shared" si="13" ref="AA39:AI39">SUM(AA40:AA43)</f>
        <v>0</v>
      </c>
      <c r="AB39" s="60">
        <f t="shared" si="13"/>
        <v>0</v>
      </c>
      <c r="AC39" s="60">
        <f t="shared" si="13"/>
        <v>0</v>
      </c>
      <c r="AD39" s="60">
        <f t="shared" si="13"/>
        <v>0</v>
      </c>
      <c r="AE39" s="60">
        <f t="shared" si="13"/>
        <v>0</v>
      </c>
      <c r="AF39" s="60">
        <f t="shared" si="13"/>
        <v>0</v>
      </c>
      <c r="AG39" s="60">
        <f t="shared" si="13"/>
        <v>0</v>
      </c>
      <c r="AH39" s="60">
        <f t="shared" si="13"/>
        <v>0</v>
      </c>
      <c r="AI39" s="60">
        <f t="shared" si="13"/>
        <v>0</v>
      </c>
      <c r="AJ39" s="57">
        <f t="shared" si="14" ref="AJ39:AJ65">SUM(F39:AI39)</f>
        <v>0</v>
      </c>
    </row>
    <row r="40" spans="1:36" ht="13.8">
      <c r="A40" s="17"/>
      <c r="B40" s="23"/>
      <c r="C40" s="23"/>
      <c r="D40" s="62"/>
      <c r="E40" s="61" t="s">
        <v>98</v>
      </c>
      <c r="F40" s="130">
        <f>F7*F8</f>
        <v>0</v>
      </c>
      <c r="G40" s="130">
        <f>G7*F8</f>
        <v>0</v>
      </c>
      <c r="H40" s="130">
        <f>H7*F8</f>
        <v>0</v>
      </c>
      <c r="I40" s="130">
        <f>I7*F8</f>
        <v>0</v>
      </c>
      <c r="J40" s="130">
        <f>J7*F8</f>
        <v>0</v>
      </c>
      <c r="K40" s="130">
        <f>K7*K8</f>
        <v>0</v>
      </c>
      <c r="L40" s="130">
        <f>L7*K8</f>
        <v>0</v>
      </c>
      <c r="M40" s="130">
        <f>M7*K8</f>
        <v>0</v>
      </c>
      <c r="N40" s="130">
        <f>N7*K8</f>
        <v>0</v>
      </c>
      <c r="O40" s="130">
        <f>O7*K8</f>
        <v>0</v>
      </c>
      <c r="P40" s="130">
        <f>P7*P8</f>
        <v>0</v>
      </c>
      <c r="Q40" s="130">
        <f>Q7*P8</f>
        <v>0</v>
      </c>
      <c r="R40" s="130">
        <f>R7*P8</f>
        <v>0</v>
      </c>
      <c r="S40" s="130">
        <f>S7*P8</f>
        <v>0</v>
      </c>
      <c r="T40" s="130">
        <f>T7*P8</f>
        <v>0</v>
      </c>
      <c r="U40" s="130">
        <f>U7*U8</f>
        <v>0</v>
      </c>
      <c r="V40" s="130">
        <f>V7*U8</f>
        <v>0</v>
      </c>
      <c r="W40" s="130">
        <f>W7*U8</f>
        <v>0</v>
      </c>
      <c r="X40" s="130">
        <f>X7*U8</f>
        <v>0</v>
      </c>
      <c r="Y40" s="130">
        <f>Y7*U8</f>
        <v>0</v>
      </c>
      <c r="Z40" s="130">
        <f>Z7*Z8</f>
        <v>0</v>
      </c>
      <c r="AA40" s="130">
        <f>AA7*Z8</f>
        <v>0</v>
      </c>
      <c r="AB40" s="130">
        <f>AB7*Z8</f>
        <v>0</v>
      </c>
      <c r="AC40" s="130">
        <f>AC7*Z8</f>
        <v>0</v>
      </c>
      <c r="AD40" s="130">
        <f>AD7*Z8</f>
        <v>0</v>
      </c>
      <c r="AE40" s="130">
        <f>AE7*AE8</f>
        <v>0</v>
      </c>
      <c r="AF40" s="130">
        <f>AF7*AE8</f>
        <v>0</v>
      </c>
      <c r="AG40" s="130">
        <f>AG7*AE8</f>
        <v>0</v>
      </c>
      <c r="AH40" s="130">
        <f>AH7*AE8</f>
        <v>0</v>
      </c>
      <c r="AI40" s="130">
        <f>AI7*AE8</f>
        <v>0</v>
      </c>
      <c r="AJ40" s="57">
        <f t="shared" si="14"/>
        <v>0</v>
      </c>
    </row>
    <row r="41" spans="1:36" ht="13.8">
      <c r="A41" s="17"/>
      <c r="B41" s="23"/>
      <c r="C41" s="23"/>
      <c r="D41" s="62"/>
      <c r="E41" s="64"/>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7">
        <f t="shared" si="14"/>
        <v>0</v>
      </c>
    </row>
    <row r="42" spans="1:36" ht="13.8">
      <c r="A42" s="17"/>
      <c r="B42" s="23"/>
      <c r="C42" s="23"/>
      <c r="D42" s="62"/>
      <c r="E42" s="65"/>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6">
        <f t="shared" si="14"/>
        <v>0</v>
      </c>
    </row>
    <row r="43" spans="1:36" ht="13.8">
      <c r="A43" s="17"/>
      <c r="B43" s="23"/>
      <c r="C43" s="23"/>
      <c r="D43" s="62"/>
      <c r="E43" s="64"/>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6">
        <f t="shared" si="14"/>
        <v>0</v>
      </c>
    </row>
    <row r="44" spans="1:36" ht="13.8">
      <c r="A44" s="17"/>
      <c r="B44" s="23"/>
      <c r="C44" s="23"/>
      <c r="D44" s="209" t="s">
        <v>99</v>
      </c>
      <c r="E44" s="210"/>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3">
        <f t="shared" si="14"/>
        <v>0</v>
      </c>
    </row>
    <row r="45" spans="1:36" ht="13.8">
      <c r="A45" s="17"/>
      <c r="B45" s="23"/>
      <c r="C45" s="49" t="s">
        <v>100</v>
      </c>
      <c r="D45" s="50"/>
      <c r="E45" s="51"/>
      <c r="F45" s="67">
        <f>F46+F47+F48+F49+F50+F55</f>
        <v>0</v>
      </c>
      <c r="G45" s="67">
        <f t="shared" si="15" ref="G45:AI45">G46+G47+G48+G49+G50+G55</f>
        <v>0</v>
      </c>
      <c r="H45" s="67">
        <f t="shared" si="15"/>
        <v>0</v>
      </c>
      <c r="I45" s="67">
        <f t="shared" si="15"/>
        <v>0</v>
      </c>
      <c r="J45" s="67">
        <f t="shared" si="15"/>
        <v>0</v>
      </c>
      <c r="K45" s="67">
        <f t="shared" si="15"/>
        <v>0</v>
      </c>
      <c r="L45" s="67">
        <f t="shared" si="15"/>
        <v>0</v>
      </c>
      <c r="M45" s="67">
        <f t="shared" si="15"/>
        <v>0</v>
      </c>
      <c r="N45" s="67">
        <f t="shared" si="15"/>
        <v>0</v>
      </c>
      <c r="O45" s="67">
        <f t="shared" si="15"/>
        <v>0</v>
      </c>
      <c r="P45" s="67">
        <f t="shared" si="15"/>
        <v>0</v>
      </c>
      <c r="Q45" s="67">
        <f t="shared" si="15"/>
        <v>0</v>
      </c>
      <c r="R45" s="67">
        <f t="shared" si="15"/>
        <v>0</v>
      </c>
      <c r="S45" s="67">
        <f t="shared" si="15"/>
        <v>0</v>
      </c>
      <c r="T45" s="67">
        <f t="shared" si="15"/>
        <v>0</v>
      </c>
      <c r="U45" s="67">
        <f t="shared" si="15"/>
        <v>0</v>
      </c>
      <c r="V45" s="67">
        <f t="shared" si="15"/>
        <v>0</v>
      </c>
      <c r="W45" s="67">
        <f t="shared" si="15"/>
        <v>0</v>
      </c>
      <c r="X45" s="67">
        <f t="shared" si="15"/>
        <v>0</v>
      </c>
      <c r="Y45" s="67">
        <f t="shared" si="15"/>
        <v>0</v>
      </c>
      <c r="Z45" s="67">
        <f t="shared" si="15"/>
        <v>0</v>
      </c>
      <c r="AA45" s="67">
        <f t="shared" si="15"/>
        <v>0</v>
      </c>
      <c r="AB45" s="67">
        <f t="shared" si="15"/>
        <v>0</v>
      </c>
      <c r="AC45" s="67">
        <f t="shared" si="15"/>
        <v>0</v>
      </c>
      <c r="AD45" s="67">
        <f t="shared" si="15"/>
        <v>0</v>
      </c>
      <c r="AE45" s="67">
        <f t="shared" si="15"/>
        <v>0</v>
      </c>
      <c r="AF45" s="67">
        <f t="shared" si="15"/>
        <v>0</v>
      </c>
      <c r="AG45" s="67">
        <f t="shared" si="15"/>
        <v>0</v>
      </c>
      <c r="AH45" s="67">
        <f t="shared" si="15"/>
        <v>0</v>
      </c>
      <c r="AI45" s="67">
        <f t="shared" si="15"/>
        <v>0</v>
      </c>
      <c r="AJ45" s="22">
        <f t="shared" si="14"/>
        <v>0</v>
      </c>
    </row>
    <row r="46" spans="1:36" ht="13.8">
      <c r="A46" s="17"/>
      <c r="B46" s="23"/>
      <c r="C46" s="52"/>
      <c r="D46" s="114" t="s">
        <v>101</v>
      </c>
      <c r="E46" s="226"/>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8">
        <f t="shared" si="14"/>
        <v>0</v>
      </c>
    </row>
    <row r="47" spans="1:36" ht="13.8">
      <c r="A47" s="17"/>
      <c r="B47" s="23"/>
      <c r="C47" s="23"/>
      <c r="D47" s="54" t="s">
        <v>91</v>
      </c>
      <c r="E47" s="55"/>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7">
        <f t="shared" si="14"/>
        <v>0</v>
      </c>
    </row>
    <row r="48" spans="1:36" ht="13.8">
      <c r="A48" s="17"/>
      <c r="B48" s="23"/>
      <c r="C48" s="23"/>
      <c r="D48" s="54" t="s">
        <v>102</v>
      </c>
      <c r="E48" s="55"/>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7">
        <f t="shared" si="14"/>
        <v>0</v>
      </c>
    </row>
    <row r="49" spans="1:36" ht="13.8">
      <c r="A49" s="17"/>
      <c r="B49" s="23"/>
      <c r="C49" s="23"/>
      <c r="D49" s="54" t="s">
        <v>103</v>
      </c>
      <c r="E49" s="55"/>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7">
        <f t="shared" si="14"/>
        <v>0</v>
      </c>
    </row>
    <row r="50" spans="1:36" ht="13.8">
      <c r="A50" s="17"/>
      <c r="B50" s="23"/>
      <c r="C50" s="23"/>
      <c r="D50" s="58" t="s">
        <v>104</v>
      </c>
      <c r="E50" s="59"/>
      <c r="F50" s="60">
        <f>SUM(F51:F54)</f>
        <v>0</v>
      </c>
      <c r="G50" s="60">
        <f t="shared" si="16" ref="G50:AI50">SUM(G51:G54)</f>
        <v>0</v>
      </c>
      <c r="H50" s="60">
        <f t="shared" si="16"/>
        <v>0</v>
      </c>
      <c r="I50" s="60">
        <f t="shared" si="16"/>
        <v>0</v>
      </c>
      <c r="J50" s="60">
        <f t="shared" si="16"/>
        <v>0</v>
      </c>
      <c r="K50" s="60">
        <f t="shared" si="16"/>
        <v>0</v>
      </c>
      <c r="L50" s="60">
        <f t="shared" si="16"/>
        <v>0</v>
      </c>
      <c r="M50" s="60">
        <f t="shared" si="16"/>
        <v>0</v>
      </c>
      <c r="N50" s="60">
        <f t="shared" si="16"/>
        <v>0</v>
      </c>
      <c r="O50" s="60">
        <f t="shared" si="16"/>
        <v>0</v>
      </c>
      <c r="P50" s="60">
        <f t="shared" si="16"/>
        <v>0</v>
      </c>
      <c r="Q50" s="60">
        <f t="shared" si="16"/>
        <v>0</v>
      </c>
      <c r="R50" s="60">
        <f t="shared" si="16"/>
        <v>0</v>
      </c>
      <c r="S50" s="60">
        <f t="shared" si="16"/>
        <v>0</v>
      </c>
      <c r="T50" s="60">
        <f t="shared" si="16"/>
        <v>0</v>
      </c>
      <c r="U50" s="60">
        <f t="shared" si="16"/>
        <v>0</v>
      </c>
      <c r="V50" s="60">
        <f t="shared" si="16"/>
        <v>0</v>
      </c>
      <c r="W50" s="60">
        <f t="shared" si="16"/>
        <v>0</v>
      </c>
      <c r="X50" s="60">
        <f t="shared" si="16"/>
        <v>0</v>
      </c>
      <c r="Y50" s="60">
        <f t="shared" si="16"/>
        <v>0</v>
      </c>
      <c r="Z50" s="60">
        <f t="shared" si="16"/>
        <v>0</v>
      </c>
      <c r="AA50" s="60">
        <f t="shared" si="16"/>
        <v>0</v>
      </c>
      <c r="AB50" s="60">
        <f t="shared" si="16"/>
        <v>0</v>
      </c>
      <c r="AC50" s="60">
        <f t="shared" si="16"/>
        <v>0</v>
      </c>
      <c r="AD50" s="60">
        <f t="shared" si="16"/>
        <v>0</v>
      </c>
      <c r="AE50" s="60">
        <f t="shared" si="16"/>
        <v>0</v>
      </c>
      <c r="AF50" s="60">
        <f t="shared" si="16"/>
        <v>0</v>
      </c>
      <c r="AG50" s="60">
        <f t="shared" si="16"/>
        <v>0</v>
      </c>
      <c r="AH50" s="60">
        <f t="shared" si="16"/>
        <v>0</v>
      </c>
      <c r="AI50" s="60">
        <f t="shared" si="16"/>
        <v>0</v>
      </c>
      <c r="AJ50" s="66">
        <f t="shared" si="14"/>
        <v>0</v>
      </c>
    </row>
    <row r="51" spans="1:36" ht="13.8">
      <c r="A51" s="17"/>
      <c r="B51" s="23"/>
      <c r="C51" s="23"/>
      <c r="D51" s="233"/>
      <c r="E51" s="65"/>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6">
        <f t="shared" si="14"/>
        <v>0</v>
      </c>
    </row>
    <row r="52" spans="1:36" ht="13.8">
      <c r="A52" s="17"/>
      <c r="B52" s="23"/>
      <c r="C52" s="23"/>
      <c r="D52" s="233"/>
      <c r="E52" s="65"/>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6">
        <f t="shared" si="14"/>
        <v>0</v>
      </c>
    </row>
    <row r="53" spans="1:36" ht="13.8">
      <c r="A53" s="17"/>
      <c r="B53" s="23"/>
      <c r="C53" s="23"/>
      <c r="D53" s="233"/>
      <c r="E53" s="65"/>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6">
        <f t="shared" si="14"/>
        <v>0</v>
      </c>
    </row>
    <row r="54" spans="1:36" ht="13.8">
      <c r="A54" s="17"/>
      <c r="B54" s="23"/>
      <c r="C54" s="23"/>
      <c r="D54" s="234"/>
      <c r="E54" s="6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6">
        <f t="shared" si="14"/>
        <v>0</v>
      </c>
    </row>
    <row r="55" spans="1:36" ht="13.8">
      <c r="A55" s="17"/>
      <c r="B55" s="23"/>
      <c r="C55" s="23"/>
      <c r="D55" s="209" t="s">
        <v>105</v>
      </c>
      <c r="E55" s="210"/>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3">
        <f t="shared" si="14"/>
        <v>0</v>
      </c>
    </row>
    <row r="56" spans="1:36" ht="13.8">
      <c r="A56" s="17"/>
      <c r="B56" s="18" t="s">
        <v>29</v>
      </c>
      <c r="C56" s="19"/>
      <c r="D56" s="19"/>
      <c r="E56" s="35"/>
      <c r="F56" s="21">
        <f>SUM(F57:F60)</f>
        <v>0</v>
      </c>
      <c r="G56" s="21">
        <f t="shared" si="17" ref="G56:AI56">SUM(G57:G60)</f>
        <v>0</v>
      </c>
      <c r="H56" s="21">
        <f t="shared" si="17"/>
        <v>0</v>
      </c>
      <c r="I56" s="21">
        <f t="shared" si="17"/>
        <v>0</v>
      </c>
      <c r="J56" s="21">
        <f t="shared" si="17"/>
        <v>0</v>
      </c>
      <c r="K56" s="21">
        <f t="shared" si="17"/>
        <v>0</v>
      </c>
      <c r="L56" s="21">
        <f t="shared" si="17"/>
        <v>0</v>
      </c>
      <c r="M56" s="21">
        <f t="shared" si="17"/>
        <v>0</v>
      </c>
      <c r="N56" s="21">
        <f t="shared" si="17"/>
        <v>0</v>
      </c>
      <c r="O56" s="21">
        <f t="shared" si="17"/>
        <v>0</v>
      </c>
      <c r="P56" s="21">
        <f t="shared" si="17"/>
        <v>0</v>
      </c>
      <c r="Q56" s="21">
        <f t="shared" si="17"/>
        <v>0</v>
      </c>
      <c r="R56" s="21">
        <f t="shared" si="17"/>
        <v>0</v>
      </c>
      <c r="S56" s="21">
        <f t="shared" si="17"/>
        <v>0</v>
      </c>
      <c r="T56" s="21">
        <f t="shared" si="17"/>
        <v>0</v>
      </c>
      <c r="U56" s="21">
        <f t="shared" si="17"/>
        <v>0</v>
      </c>
      <c r="V56" s="21">
        <f t="shared" si="17"/>
        <v>0</v>
      </c>
      <c r="W56" s="21">
        <f t="shared" si="17"/>
        <v>0</v>
      </c>
      <c r="X56" s="21">
        <f t="shared" si="17"/>
        <v>0</v>
      </c>
      <c r="Y56" s="21">
        <f t="shared" si="17"/>
        <v>0</v>
      </c>
      <c r="Z56" s="21">
        <f t="shared" si="17"/>
        <v>0</v>
      </c>
      <c r="AA56" s="21">
        <f t="shared" si="17"/>
        <v>0</v>
      </c>
      <c r="AB56" s="21">
        <f t="shared" si="17"/>
        <v>0</v>
      </c>
      <c r="AC56" s="21">
        <f t="shared" si="17"/>
        <v>0</v>
      </c>
      <c r="AD56" s="21">
        <f t="shared" si="17"/>
        <v>0</v>
      </c>
      <c r="AE56" s="21">
        <f t="shared" si="17"/>
        <v>0</v>
      </c>
      <c r="AF56" s="21">
        <f t="shared" si="17"/>
        <v>0</v>
      </c>
      <c r="AG56" s="21">
        <f t="shared" si="17"/>
        <v>0</v>
      </c>
      <c r="AH56" s="21">
        <f t="shared" si="17"/>
        <v>0</v>
      </c>
      <c r="AI56" s="21">
        <f t="shared" si="17"/>
        <v>0</v>
      </c>
      <c r="AJ56" s="22">
        <f t="shared" si="14"/>
        <v>0</v>
      </c>
    </row>
    <row r="57" spans="1:36" ht="13.8">
      <c r="A57" s="17"/>
      <c r="B57" s="23"/>
      <c r="C57" s="68" t="s">
        <v>30</v>
      </c>
      <c r="D57" s="70"/>
      <c r="E57" s="26"/>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8">
        <f t="shared" si="14"/>
        <v>0</v>
      </c>
    </row>
    <row r="58" spans="1:36" ht="13.8">
      <c r="A58" s="17"/>
      <c r="B58" s="23"/>
      <c r="C58" s="71"/>
      <c r="D58" s="72"/>
      <c r="E58" s="73"/>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7">
        <f t="shared" si="14"/>
        <v>0</v>
      </c>
    </row>
    <row r="59" spans="1:36" ht="13.8">
      <c r="A59" s="17"/>
      <c r="B59" s="23"/>
      <c r="C59" s="71"/>
      <c r="D59" s="72"/>
      <c r="E59" s="73"/>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7">
        <f t="shared" si="14"/>
        <v>0</v>
      </c>
    </row>
    <row r="60" spans="1:36" ht="14.4" thickBot="1">
      <c r="A60" s="17"/>
      <c r="B60" s="23"/>
      <c r="C60" s="74"/>
      <c r="D60" s="75"/>
      <c r="E60" s="76"/>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8">
        <f t="shared" si="14"/>
        <v>0</v>
      </c>
    </row>
    <row r="61" spans="1:36" ht="14.4" thickTop="1">
      <c r="A61" s="221" t="s">
        <v>106</v>
      </c>
      <c r="B61" s="119"/>
      <c r="C61" s="119"/>
      <c r="D61" s="119"/>
      <c r="E61" s="143"/>
      <c r="F61" s="229">
        <f t="shared" si="18" ref="F61:AI61">F9-F24</f>
        <v>0</v>
      </c>
      <c r="G61" s="229">
        <f t="shared" si="18"/>
        <v>0</v>
      </c>
      <c r="H61" s="229">
        <f t="shared" si="18"/>
        <v>0</v>
      </c>
      <c r="I61" s="229">
        <f t="shared" si="18"/>
        <v>0</v>
      </c>
      <c r="J61" s="229">
        <f t="shared" si="18"/>
        <v>0</v>
      </c>
      <c r="K61" s="229">
        <f t="shared" si="18"/>
        <v>0</v>
      </c>
      <c r="L61" s="229">
        <f t="shared" si="18"/>
        <v>0</v>
      </c>
      <c r="M61" s="229">
        <f t="shared" si="18"/>
        <v>0</v>
      </c>
      <c r="N61" s="229">
        <f t="shared" si="18"/>
        <v>0</v>
      </c>
      <c r="O61" s="229">
        <f t="shared" si="18"/>
        <v>0</v>
      </c>
      <c r="P61" s="229">
        <f t="shared" si="18"/>
        <v>0</v>
      </c>
      <c r="Q61" s="229">
        <f t="shared" si="18"/>
        <v>0</v>
      </c>
      <c r="R61" s="229">
        <f t="shared" si="18"/>
        <v>0</v>
      </c>
      <c r="S61" s="229">
        <f t="shared" si="18"/>
        <v>0</v>
      </c>
      <c r="T61" s="229">
        <f t="shared" si="18"/>
        <v>0</v>
      </c>
      <c r="U61" s="229">
        <f t="shared" si="18"/>
        <v>0</v>
      </c>
      <c r="V61" s="229">
        <f t="shared" si="18"/>
        <v>0</v>
      </c>
      <c r="W61" s="229">
        <f t="shared" si="18"/>
        <v>0</v>
      </c>
      <c r="X61" s="229">
        <f t="shared" si="18"/>
        <v>0</v>
      </c>
      <c r="Y61" s="229">
        <f t="shared" si="18"/>
        <v>0</v>
      </c>
      <c r="Z61" s="229">
        <f t="shared" si="18"/>
        <v>0</v>
      </c>
      <c r="AA61" s="229">
        <f t="shared" si="18"/>
        <v>0</v>
      </c>
      <c r="AB61" s="229">
        <f t="shared" si="18"/>
        <v>0</v>
      </c>
      <c r="AC61" s="229">
        <f t="shared" si="18"/>
        <v>0</v>
      </c>
      <c r="AD61" s="229">
        <f t="shared" si="18"/>
        <v>0</v>
      </c>
      <c r="AE61" s="229">
        <f t="shared" si="18"/>
        <v>0</v>
      </c>
      <c r="AF61" s="229">
        <f t="shared" si="18"/>
        <v>0</v>
      </c>
      <c r="AG61" s="229">
        <f t="shared" si="18"/>
        <v>0</v>
      </c>
      <c r="AH61" s="229">
        <f t="shared" si="18"/>
        <v>0</v>
      </c>
      <c r="AI61" s="229">
        <f t="shared" si="18"/>
        <v>0</v>
      </c>
      <c r="AJ61" s="229">
        <f t="shared" si="14"/>
        <v>0</v>
      </c>
    </row>
    <row r="62" spans="1:36" ht="13.8">
      <c r="A62" s="100" t="s">
        <v>72</v>
      </c>
      <c r="B62" s="101"/>
      <c r="C62" s="101"/>
      <c r="D62" s="101"/>
      <c r="E62" s="102"/>
      <c r="F62" s="144">
        <f>SUM(F63:F64)</f>
        <v>0</v>
      </c>
      <c r="G62" s="144">
        <f t="shared" si="19" ref="G62:AI62">SUM(G63:G64)</f>
        <v>0</v>
      </c>
      <c r="H62" s="144">
        <f t="shared" si="19"/>
        <v>0</v>
      </c>
      <c r="I62" s="144">
        <f t="shared" si="19"/>
        <v>0</v>
      </c>
      <c r="J62" s="144">
        <f t="shared" si="19"/>
        <v>0</v>
      </c>
      <c r="K62" s="144">
        <f t="shared" si="19"/>
        <v>0</v>
      </c>
      <c r="L62" s="144">
        <f t="shared" si="19"/>
        <v>0</v>
      </c>
      <c r="M62" s="144">
        <f t="shared" si="19"/>
        <v>0</v>
      </c>
      <c r="N62" s="144">
        <f t="shared" si="19"/>
        <v>0</v>
      </c>
      <c r="O62" s="144">
        <f t="shared" si="19"/>
        <v>0</v>
      </c>
      <c r="P62" s="144">
        <f t="shared" si="19"/>
        <v>0</v>
      </c>
      <c r="Q62" s="144">
        <f t="shared" si="19"/>
        <v>0</v>
      </c>
      <c r="R62" s="144">
        <f t="shared" si="19"/>
        <v>0</v>
      </c>
      <c r="S62" s="144">
        <f t="shared" si="19"/>
        <v>0</v>
      </c>
      <c r="T62" s="144">
        <f t="shared" si="19"/>
        <v>0</v>
      </c>
      <c r="U62" s="144">
        <f t="shared" si="19"/>
        <v>0</v>
      </c>
      <c r="V62" s="144">
        <f t="shared" si="19"/>
        <v>0</v>
      </c>
      <c r="W62" s="144">
        <f t="shared" si="19"/>
        <v>0</v>
      </c>
      <c r="X62" s="144">
        <f t="shared" si="19"/>
        <v>0</v>
      </c>
      <c r="Y62" s="144">
        <f t="shared" si="19"/>
        <v>0</v>
      </c>
      <c r="Z62" s="144">
        <f t="shared" si="19"/>
        <v>0</v>
      </c>
      <c r="AA62" s="144">
        <f t="shared" si="19"/>
        <v>0</v>
      </c>
      <c r="AB62" s="144">
        <f t="shared" si="19"/>
        <v>0</v>
      </c>
      <c r="AC62" s="144">
        <f t="shared" si="19"/>
        <v>0</v>
      </c>
      <c r="AD62" s="144">
        <f t="shared" si="19"/>
        <v>0</v>
      </c>
      <c r="AE62" s="144">
        <f t="shared" si="19"/>
        <v>0</v>
      </c>
      <c r="AF62" s="144">
        <f t="shared" si="19"/>
        <v>0</v>
      </c>
      <c r="AG62" s="144">
        <f t="shared" si="19"/>
        <v>0</v>
      </c>
      <c r="AH62" s="144">
        <f t="shared" si="19"/>
        <v>0</v>
      </c>
      <c r="AI62" s="144">
        <f t="shared" si="19"/>
        <v>0</v>
      </c>
      <c r="AJ62" s="103">
        <f t="shared" si="14"/>
        <v>0</v>
      </c>
    </row>
    <row r="63" spans="1:36" ht="13.8">
      <c r="A63" s="34"/>
      <c r="B63" s="222" t="s">
        <v>107</v>
      </c>
      <c r="C63" s="150"/>
      <c r="D63" s="121"/>
      <c r="E63" s="151"/>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22">
        <f t="shared" si="14"/>
        <v>0</v>
      </c>
    </row>
    <row r="64" spans="1:36" ht="14.4" thickBot="1">
      <c r="A64" s="149"/>
      <c r="B64" s="223" t="s">
        <v>73</v>
      </c>
      <c r="C64" s="145"/>
      <c r="D64" s="146"/>
      <c r="E64" s="147"/>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48">
        <f t="shared" si="14"/>
        <v>0</v>
      </c>
    </row>
    <row r="65" spans="1:36" ht="14.4" thickTop="1">
      <c r="A65" s="235" t="s">
        <v>81</v>
      </c>
      <c r="B65" s="13"/>
      <c r="C65" s="13"/>
      <c r="D65" s="13"/>
      <c r="E65" s="14"/>
      <c r="F65" s="230">
        <f>+F61-F62</f>
        <v>0</v>
      </c>
      <c r="G65" s="230">
        <f t="shared" si="20" ref="G65:AI65">+G61-G62</f>
        <v>0</v>
      </c>
      <c r="H65" s="230">
        <f t="shared" si="20"/>
        <v>0</v>
      </c>
      <c r="I65" s="230">
        <f t="shared" si="20"/>
        <v>0</v>
      </c>
      <c r="J65" s="230">
        <f t="shared" si="20"/>
        <v>0</v>
      </c>
      <c r="K65" s="230">
        <f t="shared" si="20"/>
        <v>0</v>
      </c>
      <c r="L65" s="230">
        <f t="shared" si="20"/>
        <v>0</v>
      </c>
      <c r="M65" s="230">
        <f t="shared" si="20"/>
        <v>0</v>
      </c>
      <c r="N65" s="230">
        <f t="shared" si="20"/>
        <v>0</v>
      </c>
      <c r="O65" s="230">
        <f t="shared" si="20"/>
        <v>0</v>
      </c>
      <c r="P65" s="230">
        <f t="shared" si="20"/>
        <v>0</v>
      </c>
      <c r="Q65" s="230">
        <f t="shared" si="20"/>
        <v>0</v>
      </c>
      <c r="R65" s="230">
        <f t="shared" si="20"/>
        <v>0</v>
      </c>
      <c r="S65" s="230">
        <f t="shared" si="20"/>
        <v>0</v>
      </c>
      <c r="T65" s="230">
        <f t="shared" si="20"/>
        <v>0</v>
      </c>
      <c r="U65" s="230">
        <f t="shared" si="20"/>
        <v>0</v>
      </c>
      <c r="V65" s="230">
        <f t="shared" si="20"/>
        <v>0</v>
      </c>
      <c r="W65" s="230">
        <f t="shared" si="20"/>
        <v>0</v>
      </c>
      <c r="X65" s="230">
        <f t="shared" si="20"/>
        <v>0</v>
      </c>
      <c r="Y65" s="230">
        <f t="shared" si="20"/>
        <v>0</v>
      </c>
      <c r="Z65" s="230">
        <f t="shared" si="20"/>
        <v>0</v>
      </c>
      <c r="AA65" s="230">
        <f t="shared" si="20"/>
        <v>0</v>
      </c>
      <c r="AB65" s="230">
        <f t="shared" si="20"/>
        <v>0</v>
      </c>
      <c r="AC65" s="230">
        <f t="shared" si="20"/>
        <v>0</v>
      </c>
      <c r="AD65" s="230">
        <f t="shared" si="20"/>
        <v>0</v>
      </c>
      <c r="AE65" s="230">
        <f t="shared" si="20"/>
        <v>0</v>
      </c>
      <c r="AF65" s="230">
        <f t="shared" si="20"/>
        <v>0</v>
      </c>
      <c r="AG65" s="230">
        <f t="shared" si="20"/>
        <v>0</v>
      </c>
      <c r="AH65" s="230">
        <f t="shared" si="20"/>
        <v>0</v>
      </c>
      <c r="AI65" s="230">
        <f t="shared" si="20"/>
        <v>0</v>
      </c>
      <c r="AJ65" s="230">
        <f t="shared" si="14"/>
        <v>0</v>
      </c>
    </row>
    <row r="66" spans="1:36" ht="13.8">
      <c r="A66" s="116"/>
      <c r="B66" s="116"/>
      <c r="C66" s="116"/>
      <c r="D66" s="116"/>
      <c r="E66" s="116"/>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8"/>
    </row>
    <row r="67" spans="1:36" ht="13.8">
      <c r="A67" s="116"/>
      <c r="B67" s="116"/>
      <c r="C67" s="116"/>
      <c r="D67" s="116"/>
      <c r="E67" s="116"/>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8"/>
    </row>
    <row r="69" spans="1:36" ht="13.8">
      <c r="A69" s="1" t="s">
        <v>31</v>
      </c>
      <c r="F69" s="1" t="s">
        <v>32</v>
      </c>
      <c r="AJ69" s="288" t="s">
        <v>82</v>
      </c>
    </row>
    <row r="70" spans="1:36" ht="13.8">
      <c r="A70" s="2" t="s">
        <v>16</v>
      </c>
      <c r="B70" s="3"/>
      <c r="C70" s="3"/>
      <c r="D70" s="3"/>
      <c r="E70" s="4"/>
      <c r="F70" s="5" t="str">
        <f>F$4</f>
        <v>R8</v>
      </c>
      <c r="G70" s="5" t="str">
        <f t="shared" si="21" ref="G70:AI70">G$4</f>
        <v>R9</v>
      </c>
      <c r="H70" s="5" t="str">
        <f t="shared" si="21"/>
        <v>R10</v>
      </c>
      <c r="I70" s="5" t="str">
        <f t="shared" si="21"/>
        <v>R11</v>
      </c>
      <c r="J70" s="5" t="str">
        <f t="shared" si="21"/>
        <v>R12</v>
      </c>
      <c r="K70" s="5" t="str">
        <f t="shared" si="21"/>
        <v>R13</v>
      </c>
      <c r="L70" s="5" t="str">
        <f t="shared" si="21"/>
        <v>R14</v>
      </c>
      <c r="M70" s="5" t="str">
        <f t="shared" si="21"/>
        <v>R15</v>
      </c>
      <c r="N70" s="5" t="str">
        <f t="shared" si="21"/>
        <v>R16</v>
      </c>
      <c r="O70" s="5" t="str">
        <f t="shared" si="21"/>
        <v>R17</v>
      </c>
      <c r="P70" s="5" t="str">
        <f t="shared" si="21"/>
        <v>R18</v>
      </c>
      <c r="Q70" s="5" t="str">
        <f t="shared" si="21"/>
        <v>R19</v>
      </c>
      <c r="R70" s="5" t="str">
        <f t="shared" si="21"/>
        <v>R20</v>
      </c>
      <c r="S70" s="5" t="str">
        <f t="shared" si="21"/>
        <v>R21</v>
      </c>
      <c r="T70" s="5" t="str">
        <f t="shared" si="21"/>
        <v>R22</v>
      </c>
      <c r="U70" s="5" t="str">
        <f t="shared" si="21"/>
        <v>R23</v>
      </c>
      <c r="V70" s="5" t="str">
        <f t="shared" si="21"/>
        <v>R24</v>
      </c>
      <c r="W70" s="5" t="str">
        <f t="shared" si="21"/>
        <v>R25</v>
      </c>
      <c r="X70" s="5" t="str">
        <f t="shared" si="21"/>
        <v>R26</v>
      </c>
      <c r="Y70" s="5" t="str">
        <f t="shared" si="21"/>
        <v>R27</v>
      </c>
      <c r="Z70" s="5" t="str">
        <f t="shared" si="21"/>
        <v>R28</v>
      </c>
      <c r="AA70" s="5" t="str">
        <f t="shared" si="21"/>
        <v>R29</v>
      </c>
      <c r="AB70" s="5" t="str">
        <f t="shared" si="21"/>
        <v>R30</v>
      </c>
      <c r="AC70" s="5" t="str">
        <f t="shared" si="21"/>
        <v>R31</v>
      </c>
      <c r="AD70" s="5" t="str">
        <f t="shared" si="21"/>
        <v>R32</v>
      </c>
      <c r="AE70" s="5" t="str">
        <f t="shared" si="21"/>
        <v>R33</v>
      </c>
      <c r="AF70" s="5" t="str">
        <f t="shared" si="21"/>
        <v>R34</v>
      </c>
      <c r="AG70" s="5" t="str">
        <f t="shared" si="21"/>
        <v>R35</v>
      </c>
      <c r="AH70" s="5" t="str">
        <f t="shared" si="21"/>
        <v>R36</v>
      </c>
      <c r="AI70" s="5" t="str">
        <f t="shared" si="21"/>
        <v>R37</v>
      </c>
      <c r="AJ70" s="6"/>
    </row>
    <row r="71" spans="1:36" ht="14.4" thickBot="1">
      <c r="A71" s="7"/>
      <c r="B71" s="8"/>
      <c r="C71" s="8"/>
      <c r="D71" s="8"/>
      <c r="E71" s="9"/>
      <c r="F71" s="10">
        <f>F$5</f>
        <v>2026</v>
      </c>
      <c r="G71" s="10">
        <f t="shared" si="22" ref="G71:AI71">G$5</f>
        <v>2027</v>
      </c>
      <c r="H71" s="10">
        <f t="shared" si="22"/>
        <v>2028</v>
      </c>
      <c r="I71" s="10">
        <f t="shared" si="22"/>
        <v>2029</v>
      </c>
      <c r="J71" s="10">
        <f t="shared" si="22"/>
        <v>2030</v>
      </c>
      <c r="K71" s="10">
        <f t="shared" si="22"/>
        <v>2031</v>
      </c>
      <c r="L71" s="10">
        <f t="shared" si="22"/>
        <v>2032</v>
      </c>
      <c r="M71" s="10">
        <f t="shared" si="22"/>
        <v>2033</v>
      </c>
      <c r="N71" s="10">
        <f t="shared" si="22"/>
        <v>2034</v>
      </c>
      <c r="O71" s="10">
        <f t="shared" si="22"/>
        <v>2035</v>
      </c>
      <c r="P71" s="10">
        <f t="shared" si="22"/>
        <v>2036</v>
      </c>
      <c r="Q71" s="10">
        <f t="shared" si="22"/>
        <v>2037</v>
      </c>
      <c r="R71" s="10">
        <f t="shared" si="22"/>
        <v>2038</v>
      </c>
      <c r="S71" s="10">
        <f t="shared" si="22"/>
        <v>2039</v>
      </c>
      <c r="T71" s="10">
        <f t="shared" si="22"/>
        <v>2040</v>
      </c>
      <c r="U71" s="10">
        <f t="shared" si="22"/>
        <v>2041</v>
      </c>
      <c r="V71" s="10">
        <f t="shared" si="22"/>
        <v>2042</v>
      </c>
      <c r="W71" s="10">
        <f t="shared" si="22"/>
        <v>2043</v>
      </c>
      <c r="X71" s="10">
        <f t="shared" si="22"/>
        <v>2044</v>
      </c>
      <c r="Y71" s="10">
        <f t="shared" si="22"/>
        <v>2045</v>
      </c>
      <c r="Z71" s="10">
        <f t="shared" si="22"/>
        <v>2046</v>
      </c>
      <c r="AA71" s="10">
        <f t="shared" si="22"/>
        <v>2047</v>
      </c>
      <c r="AB71" s="10">
        <f t="shared" si="22"/>
        <v>2048</v>
      </c>
      <c r="AC71" s="10">
        <f t="shared" si="22"/>
        <v>2049</v>
      </c>
      <c r="AD71" s="10">
        <f t="shared" si="22"/>
        <v>2050</v>
      </c>
      <c r="AE71" s="10">
        <f t="shared" si="22"/>
        <v>2051</v>
      </c>
      <c r="AF71" s="10">
        <f t="shared" si="22"/>
        <v>2052</v>
      </c>
      <c r="AG71" s="10">
        <f t="shared" si="22"/>
        <v>2053</v>
      </c>
      <c r="AH71" s="10">
        <f t="shared" si="22"/>
        <v>2054</v>
      </c>
      <c r="AI71" s="10">
        <f t="shared" si="22"/>
        <v>2055</v>
      </c>
      <c r="AJ71" s="11" t="s">
        <v>17</v>
      </c>
    </row>
    <row r="72" spans="1:36" ht="14.4" thickTop="1">
      <c r="A72" s="12" t="s">
        <v>33</v>
      </c>
      <c r="B72" s="13"/>
      <c r="C72" s="13"/>
      <c r="D72" s="13"/>
      <c r="E72" s="14"/>
      <c r="F72" s="16">
        <f t="shared" si="23" ref="F72:AI72">SUM(F73:F78)</f>
        <v>0</v>
      </c>
      <c r="G72" s="16">
        <f t="shared" si="23"/>
        <v>0</v>
      </c>
      <c r="H72" s="16">
        <f t="shared" si="23"/>
        <v>0</v>
      </c>
      <c r="I72" s="16">
        <f t="shared" si="23"/>
        <v>0</v>
      </c>
      <c r="J72" s="16">
        <f t="shared" si="23"/>
        <v>0</v>
      </c>
      <c r="K72" s="16">
        <f t="shared" si="23"/>
        <v>0</v>
      </c>
      <c r="L72" s="16">
        <f t="shared" si="23"/>
        <v>0</v>
      </c>
      <c r="M72" s="16">
        <f t="shared" si="23"/>
        <v>0</v>
      </c>
      <c r="N72" s="16">
        <f t="shared" si="23"/>
        <v>0</v>
      </c>
      <c r="O72" s="16">
        <f t="shared" si="23"/>
        <v>0</v>
      </c>
      <c r="P72" s="16">
        <f t="shared" si="23"/>
        <v>0</v>
      </c>
      <c r="Q72" s="16">
        <f t="shared" si="23"/>
        <v>0</v>
      </c>
      <c r="R72" s="16">
        <f t="shared" si="23"/>
        <v>0</v>
      </c>
      <c r="S72" s="16">
        <f t="shared" si="23"/>
        <v>0</v>
      </c>
      <c r="T72" s="16">
        <f t="shared" si="23"/>
        <v>0</v>
      </c>
      <c r="U72" s="16">
        <f t="shared" si="23"/>
        <v>0</v>
      </c>
      <c r="V72" s="16">
        <f t="shared" si="23"/>
        <v>0</v>
      </c>
      <c r="W72" s="16">
        <f t="shared" si="23"/>
        <v>0</v>
      </c>
      <c r="X72" s="16">
        <f t="shared" si="23"/>
        <v>0</v>
      </c>
      <c r="Y72" s="16">
        <f t="shared" si="23"/>
        <v>0</v>
      </c>
      <c r="Z72" s="16">
        <f t="shared" si="23"/>
        <v>0</v>
      </c>
      <c r="AA72" s="16">
        <f t="shared" si="23"/>
        <v>0</v>
      </c>
      <c r="AB72" s="16">
        <f t="shared" si="23"/>
        <v>0</v>
      </c>
      <c r="AC72" s="16">
        <f t="shared" si="23"/>
        <v>0</v>
      </c>
      <c r="AD72" s="16">
        <f t="shared" si="23"/>
        <v>0</v>
      </c>
      <c r="AE72" s="16">
        <f t="shared" si="23"/>
        <v>0</v>
      </c>
      <c r="AF72" s="16">
        <f t="shared" si="23"/>
        <v>0</v>
      </c>
      <c r="AG72" s="16">
        <f t="shared" si="23"/>
        <v>0</v>
      </c>
      <c r="AH72" s="16">
        <f t="shared" si="23"/>
        <v>0</v>
      </c>
      <c r="AI72" s="16">
        <f t="shared" si="23"/>
        <v>0</v>
      </c>
      <c r="AJ72" s="16">
        <f t="shared" si="24" ref="AJ72:AJ103">SUM(F72:AI72)</f>
        <v>0</v>
      </c>
    </row>
    <row r="73" spans="1:36" ht="13.8">
      <c r="A73" s="17"/>
      <c r="B73" s="79" t="s">
        <v>106</v>
      </c>
      <c r="C73" s="80"/>
      <c r="D73" s="80"/>
      <c r="E73" s="81"/>
      <c r="F73" s="82">
        <f t="shared" si="25" ref="F73:AI73">F61</f>
        <v>0</v>
      </c>
      <c r="G73" s="82">
        <f t="shared" si="25"/>
        <v>0</v>
      </c>
      <c r="H73" s="82">
        <f t="shared" si="25"/>
        <v>0</v>
      </c>
      <c r="I73" s="82">
        <f t="shared" si="25"/>
        <v>0</v>
      </c>
      <c r="J73" s="82">
        <f t="shared" si="25"/>
        <v>0</v>
      </c>
      <c r="K73" s="82">
        <f t="shared" si="25"/>
        <v>0</v>
      </c>
      <c r="L73" s="82">
        <f t="shared" si="25"/>
        <v>0</v>
      </c>
      <c r="M73" s="82">
        <f t="shared" si="25"/>
        <v>0</v>
      </c>
      <c r="N73" s="82">
        <f t="shared" si="25"/>
        <v>0</v>
      </c>
      <c r="O73" s="82">
        <f t="shared" si="25"/>
        <v>0</v>
      </c>
      <c r="P73" s="82">
        <f t="shared" si="25"/>
        <v>0</v>
      </c>
      <c r="Q73" s="82">
        <f t="shared" si="25"/>
        <v>0</v>
      </c>
      <c r="R73" s="82">
        <f t="shared" si="25"/>
        <v>0</v>
      </c>
      <c r="S73" s="82">
        <f t="shared" si="25"/>
        <v>0</v>
      </c>
      <c r="T73" s="82">
        <f t="shared" si="25"/>
        <v>0</v>
      </c>
      <c r="U73" s="82">
        <f t="shared" si="25"/>
        <v>0</v>
      </c>
      <c r="V73" s="82">
        <f t="shared" si="25"/>
        <v>0</v>
      </c>
      <c r="W73" s="82">
        <f t="shared" si="25"/>
        <v>0</v>
      </c>
      <c r="X73" s="82">
        <f t="shared" si="25"/>
        <v>0</v>
      </c>
      <c r="Y73" s="82">
        <f t="shared" si="25"/>
        <v>0</v>
      </c>
      <c r="Z73" s="82">
        <f t="shared" si="25"/>
        <v>0</v>
      </c>
      <c r="AA73" s="82">
        <f t="shared" si="25"/>
        <v>0</v>
      </c>
      <c r="AB73" s="82">
        <f t="shared" si="25"/>
        <v>0</v>
      </c>
      <c r="AC73" s="82">
        <f t="shared" si="25"/>
        <v>0</v>
      </c>
      <c r="AD73" s="82">
        <f t="shared" si="25"/>
        <v>0</v>
      </c>
      <c r="AE73" s="82">
        <f t="shared" si="25"/>
        <v>0</v>
      </c>
      <c r="AF73" s="82">
        <f t="shared" si="25"/>
        <v>0</v>
      </c>
      <c r="AG73" s="82">
        <f t="shared" si="25"/>
        <v>0</v>
      </c>
      <c r="AH73" s="82">
        <f t="shared" si="25"/>
        <v>0</v>
      </c>
      <c r="AI73" s="82">
        <f t="shared" si="25"/>
        <v>0</v>
      </c>
      <c r="AJ73" s="82">
        <f t="shared" si="24"/>
        <v>0</v>
      </c>
    </row>
    <row r="74" spans="1:36" ht="18" customHeight="1">
      <c r="A74" s="17"/>
      <c r="B74" s="364" t="s">
        <v>108</v>
      </c>
      <c r="C74" s="365"/>
      <c r="D74" s="365"/>
      <c r="E74" s="366"/>
      <c r="F74" s="154">
        <f>F36</f>
        <v>0</v>
      </c>
      <c r="G74" s="154">
        <f t="shared" si="26" ref="G74:AI75">G36</f>
        <v>0</v>
      </c>
      <c r="H74" s="154">
        <f t="shared" si="26"/>
        <v>0</v>
      </c>
      <c r="I74" s="154">
        <f t="shared" si="26"/>
        <v>0</v>
      </c>
      <c r="J74" s="154">
        <f t="shared" si="26"/>
        <v>0</v>
      </c>
      <c r="K74" s="154">
        <f t="shared" si="26"/>
        <v>0</v>
      </c>
      <c r="L74" s="154">
        <f t="shared" si="26"/>
        <v>0</v>
      </c>
      <c r="M74" s="154">
        <f t="shared" si="26"/>
        <v>0</v>
      </c>
      <c r="N74" s="154">
        <f t="shared" si="26"/>
        <v>0</v>
      </c>
      <c r="O74" s="154">
        <f t="shared" si="26"/>
        <v>0</v>
      </c>
      <c r="P74" s="154">
        <f t="shared" si="26"/>
        <v>0</v>
      </c>
      <c r="Q74" s="154">
        <f t="shared" si="26"/>
        <v>0</v>
      </c>
      <c r="R74" s="154">
        <f t="shared" si="26"/>
        <v>0</v>
      </c>
      <c r="S74" s="154">
        <f t="shared" si="26"/>
        <v>0</v>
      </c>
      <c r="T74" s="154">
        <f t="shared" si="26"/>
        <v>0</v>
      </c>
      <c r="U74" s="154">
        <f t="shared" si="26"/>
        <v>0</v>
      </c>
      <c r="V74" s="154">
        <f t="shared" si="26"/>
        <v>0</v>
      </c>
      <c r="W74" s="154">
        <f t="shared" si="26"/>
        <v>0</v>
      </c>
      <c r="X74" s="154">
        <f t="shared" si="26"/>
        <v>0</v>
      </c>
      <c r="Y74" s="154">
        <f t="shared" si="26"/>
        <v>0</v>
      </c>
      <c r="Z74" s="154">
        <f t="shared" si="26"/>
        <v>0</v>
      </c>
      <c r="AA74" s="154">
        <f t="shared" si="26"/>
        <v>0</v>
      </c>
      <c r="AB74" s="154">
        <f t="shared" si="26"/>
        <v>0</v>
      </c>
      <c r="AC74" s="154">
        <f t="shared" si="26"/>
        <v>0</v>
      </c>
      <c r="AD74" s="154">
        <f t="shared" si="26"/>
        <v>0</v>
      </c>
      <c r="AE74" s="154">
        <f t="shared" si="26"/>
        <v>0</v>
      </c>
      <c r="AF74" s="154">
        <f t="shared" si="26"/>
        <v>0</v>
      </c>
      <c r="AG74" s="154">
        <f t="shared" si="26"/>
        <v>0</v>
      </c>
      <c r="AH74" s="154">
        <f t="shared" si="26"/>
        <v>0</v>
      </c>
      <c r="AI74" s="154">
        <f t="shared" si="26"/>
        <v>0</v>
      </c>
      <c r="AJ74" s="106">
        <f t="shared" si="24"/>
        <v>0</v>
      </c>
    </row>
    <row r="75" spans="1:36" ht="13.8">
      <c r="A75" s="17"/>
      <c r="B75" s="83" t="s">
        <v>109</v>
      </c>
      <c r="C75" s="104"/>
      <c r="D75" s="104"/>
      <c r="E75" s="105"/>
      <c r="F75" s="154">
        <f>F37</f>
        <v>0</v>
      </c>
      <c r="G75" s="154">
        <f t="shared" si="26"/>
        <v>0</v>
      </c>
      <c r="H75" s="154">
        <f t="shared" si="26"/>
        <v>0</v>
      </c>
      <c r="I75" s="154">
        <f t="shared" si="26"/>
        <v>0</v>
      </c>
      <c r="J75" s="154">
        <f t="shared" si="26"/>
        <v>0</v>
      </c>
      <c r="K75" s="154">
        <f t="shared" si="26"/>
        <v>0</v>
      </c>
      <c r="L75" s="154">
        <f t="shared" si="26"/>
        <v>0</v>
      </c>
      <c r="M75" s="154">
        <f t="shared" si="26"/>
        <v>0</v>
      </c>
      <c r="N75" s="154">
        <f t="shared" si="26"/>
        <v>0</v>
      </c>
      <c r="O75" s="154">
        <f t="shared" si="26"/>
        <v>0</v>
      </c>
      <c r="P75" s="154">
        <f t="shared" si="26"/>
        <v>0</v>
      </c>
      <c r="Q75" s="154">
        <f t="shared" si="26"/>
        <v>0</v>
      </c>
      <c r="R75" s="154">
        <f t="shared" si="26"/>
        <v>0</v>
      </c>
      <c r="S75" s="154">
        <f t="shared" si="26"/>
        <v>0</v>
      </c>
      <c r="T75" s="154">
        <f t="shared" si="26"/>
        <v>0</v>
      </c>
      <c r="U75" s="154">
        <f t="shared" si="26"/>
        <v>0</v>
      </c>
      <c r="V75" s="154">
        <f t="shared" si="26"/>
        <v>0</v>
      </c>
      <c r="W75" s="154">
        <f t="shared" si="26"/>
        <v>0</v>
      </c>
      <c r="X75" s="154">
        <f t="shared" si="26"/>
        <v>0</v>
      </c>
      <c r="Y75" s="154">
        <f t="shared" si="26"/>
        <v>0</v>
      </c>
      <c r="Z75" s="154">
        <f t="shared" si="26"/>
        <v>0</v>
      </c>
      <c r="AA75" s="154">
        <f t="shared" si="26"/>
        <v>0</v>
      </c>
      <c r="AB75" s="154">
        <f t="shared" si="26"/>
        <v>0</v>
      </c>
      <c r="AC75" s="154">
        <f t="shared" si="26"/>
        <v>0</v>
      </c>
      <c r="AD75" s="154">
        <f t="shared" si="26"/>
        <v>0</v>
      </c>
      <c r="AE75" s="154">
        <f t="shared" si="26"/>
        <v>0</v>
      </c>
      <c r="AF75" s="154">
        <f t="shared" si="26"/>
        <v>0</v>
      </c>
      <c r="AG75" s="154">
        <f t="shared" si="26"/>
        <v>0</v>
      </c>
      <c r="AH75" s="154">
        <f t="shared" si="26"/>
        <v>0</v>
      </c>
      <c r="AI75" s="154">
        <f t="shared" si="26"/>
        <v>0</v>
      </c>
      <c r="AJ75" s="106">
        <f t="shared" si="24"/>
        <v>0</v>
      </c>
    </row>
    <row r="76" spans="1:36" ht="13.8">
      <c r="A76" s="17"/>
      <c r="B76" s="83" t="s">
        <v>110</v>
      </c>
      <c r="C76" s="84"/>
      <c r="D76" s="87"/>
      <c r="E76" s="88"/>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6">
        <f t="shared" si="24"/>
        <v>0</v>
      </c>
    </row>
    <row r="77" spans="1:36" ht="13.8">
      <c r="A77" s="17"/>
      <c r="B77" s="83" t="s">
        <v>34</v>
      </c>
      <c r="C77" s="84"/>
      <c r="D77" s="87"/>
      <c r="E77" s="88"/>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6">
        <f t="shared" si="24"/>
        <v>0</v>
      </c>
    </row>
    <row r="78" spans="1:36" ht="13.8">
      <c r="A78" s="17"/>
      <c r="B78" s="83" t="s">
        <v>35</v>
      </c>
      <c r="C78" s="84"/>
      <c r="D78" s="87"/>
      <c r="E78" s="88"/>
      <c r="F78" s="90">
        <f>SUM(F79:F82)</f>
        <v>0</v>
      </c>
      <c r="G78" s="90">
        <f t="shared" si="27" ref="G78:AI78">SUM(G79:G82)</f>
        <v>0</v>
      </c>
      <c r="H78" s="90">
        <f t="shared" si="27"/>
        <v>0</v>
      </c>
      <c r="I78" s="90">
        <f t="shared" si="27"/>
        <v>0</v>
      </c>
      <c r="J78" s="90">
        <f t="shared" si="27"/>
        <v>0</v>
      </c>
      <c r="K78" s="90">
        <f t="shared" si="27"/>
        <v>0</v>
      </c>
      <c r="L78" s="90">
        <f t="shared" si="27"/>
        <v>0</v>
      </c>
      <c r="M78" s="90">
        <f t="shared" si="27"/>
        <v>0</v>
      </c>
      <c r="N78" s="90">
        <f t="shared" si="27"/>
        <v>0</v>
      </c>
      <c r="O78" s="90">
        <f t="shared" si="27"/>
        <v>0</v>
      </c>
      <c r="P78" s="90">
        <f t="shared" si="27"/>
        <v>0</v>
      </c>
      <c r="Q78" s="90">
        <f t="shared" si="27"/>
        <v>0</v>
      </c>
      <c r="R78" s="90">
        <f t="shared" si="27"/>
        <v>0</v>
      </c>
      <c r="S78" s="90">
        <f t="shared" si="27"/>
        <v>0</v>
      </c>
      <c r="T78" s="90">
        <f t="shared" si="27"/>
        <v>0</v>
      </c>
      <c r="U78" s="90">
        <f t="shared" si="27"/>
        <v>0</v>
      </c>
      <c r="V78" s="90">
        <f t="shared" si="27"/>
        <v>0</v>
      </c>
      <c r="W78" s="90">
        <f t="shared" si="27"/>
        <v>0</v>
      </c>
      <c r="X78" s="90">
        <f t="shared" si="27"/>
        <v>0</v>
      </c>
      <c r="Y78" s="90">
        <f t="shared" si="27"/>
        <v>0</v>
      </c>
      <c r="Z78" s="90">
        <f t="shared" si="27"/>
        <v>0</v>
      </c>
      <c r="AA78" s="90">
        <f t="shared" si="27"/>
        <v>0</v>
      </c>
      <c r="AB78" s="90">
        <f t="shared" si="27"/>
        <v>0</v>
      </c>
      <c r="AC78" s="90">
        <f t="shared" si="27"/>
        <v>0</v>
      </c>
      <c r="AD78" s="90">
        <f t="shared" si="27"/>
        <v>0</v>
      </c>
      <c r="AE78" s="90">
        <f t="shared" si="27"/>
        <v>0</v>
      </c>
      <c r="AF78" s="90">
        <f t="shared" si="27"/>
        <v>0</v>
      </c>
      <c r="AG78" s="90">
        <f t="shared" si="27"/>
        <v>0</v>
      </c>
      <c r="AH78" s="90">
        <f t="shared" si="27"/>
        <v>0</v>
      </c>
      <c r="AI78" s="90">
        <f t="shared" si="27"/>
        <v>0</v>
      </c>
      <c r="AJ78" s="254">
        <f t="shared" si="24"/>
        <v>0</v>
      </c>
    </row>
    <row r="79" spans="1:36" ht="13.8">
      <c r="A79" s="17"/>
      <c r="B79" s="83"/>
      <c r="C79" s="91"/>
      <c r="D79" s="92"/>
      <c r="E79" s="93"/>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106">
        <f t="shared" si="24"/>
        <v>0</v>
      </c>
    </row>
    <row r="80" spans="1:36" ht="13.8">
      <c r="A80" s="17"/>
      <c r="B80" s="83"/>
      <c r="C80" s="95"/>
      <c r="D80" s="96"/>
      <c r="E80" s="97"/>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6">
        <f t="shared" si="24"/>
        <v>0</v>
      </c>
    </row>
    <row r="81" spans="1:36" ht="13.8">
      <c r="A81" s="17"/>
      <c r="B81" s="83"/>
      <c r="C81" s="95"/>
      <c r="D81" s="96"/>
      <c r="E81" s="97"/>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6">
        <f t="shared" si="24"/>
        <v>0</v>
      </c>
    </row>
    <row r="82" spans="1:36" ht="13.8">
      <c r="A82" s="17"/>
      <c r="B82" s="83"/>
      <c r="C82" s="98"/>
      <c r="D82" s="99"/>
      <c r="E82" s="97"/>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6">
        <f t="shared" si="24"/>
        <v>0</v>
      </c>
    </row>
    <row r="83" spans="1:36" ht="13.8">
      <c r="A83" s="100" t="s">
        <v>36</v>
      </c>
      <c r="B83" s="101"/>
      <c r="C83" s="101"/>
      <c r="D83" s="101"/>
      <c r="E83" s="102"/>
      <c r="F83" s="103">
        <f>SUM(F84:F90)</f>
        <v>0</v>
      </c>
      <c r="G83" s="103">
        <f t="shared" si="28" ref="G83:AI83">SUM(G84:G90)</f>
        <v>0</v>
      </c>
      <c r="H83" s="103">
        <f t="shared" si="28"/>
        <v>0</v>
      </c>
      <c r="I83" s="103">
        <f t="shared" si="28"/>
        <v>0</v>
      </c>
      <c r="J83" s="103">
        <f t="shared" si="28"/>
        <v>0</v>
      </c>
      <c r="K83" s="103">
        <f t="shared" si="28"/>
        <v>0</v>
      </c>
      <c r="L83" s="103">
        <f t="shared" si="28"/>
        <v>0</v>
      </c>
      <c r="M83" s="103">
        <f t="shared" si="28"/>
        <v>0</v>
      </c>
      <c r="N83" s="103">
        <f t="shared" si="28"/>
        <v>0</v>
      </c>
      <c r="O83" s="103">
        <f t="shared" si="28"/>
        <v>0</v>
      </c>
      <c r="P83" s="103">
        <f t="shared" si="28"/>
        <v>0</v>
      </c>
      <c r="Q83" s="103">
        <f t="shared" si="28"/>
        <v>0</v>
      </c>
      <c r="R83" s="103">
        <f t="shared" si="28"/>
        <v>0</v>
      </c>
      <c r="S83" s="103">
        <f t="shared" si="28"/>
        <v>0</v>
      </c>
      <c r="T83" s="103">
        <f t="shared" si="28"/>
        <v>0</v>
      </c>
      <c r="U83" s="103">
        <f t="shared" si="28"/>
        <v>0</v>
      </c>
      <c r="V83" s="103">
        <f t="shared" si="28"/>
        <v>0</v>
      </c>
      <c r="W83" s="103">
        <f t="shared" si="28"/>
        <v>0</v>
      </c>
      <c r="X83" s="103">
        <f t="shared" si="28"/>
        <v>0</v>
      </c>
      <c r="Y83" s="103">
        <f t="shared" si="28"/>
        <v>0</v>
      </c>
      <c r="Z83" s="103">
        <f t="shared" si="28"/>
        <v>0</v>
      </c>
      <c r="AA83" s="103">
        <f t="shared" si="28"/>
        <v>0</v>
      </c>
      <c r="AB83" s="103">
        <f t="shared" si="28"/>
        <v>0</v>
      </c>
      <c r="AC83" s="103">
        <f t="shared" si="28"/>
        <v>0</v>
      </c>
      <c r="AD83" s="103">
        <f t="shared" si="28"/>
        <v>0</v>
      </c>
      <c r="AE83" s="103">
        <f t="shared" si="28"/>
        <v>0</v>
      </c>
      <c r="AF83" s="103">
        <f t="shared" si="28"/>
        <v>0</v>
      </c>
      <c r="AG83" s="103">
        <f t="shared" si="28"/>
        <v>0</v>
      </c>
      <c r="AH83" s="103">
        <f t="shared" si="28"/>
        <v>0</v>
      </c>
      <c r="AI83" s="103">
        <f t="shared" si="28"/>
        <v>0</v>
      </c>
      <c r="AJ83" s="103">
        <f t="shared" si="24"/>
        <v>0</v>
      </c>
    </row>
    <row r="84" spans="1:36" ht="18" customHeight="1">
      <c r="A84" s="17"/>
      <c r="B84" s="367" t="s">
        <v>111</v>
      </c>
      <c r="C84" s="368"/>
      <c r="D84" s="368"/>
      <c r="E84" s="369"/>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82">
        <f t="shared" si="24"/>
        <v>0</v>
      </c>
    </row>
    <row r="85" spans="1:36" ht="18" customHeight="1">
      <c r="A85" s="17"/>
      <c r="B85" s="358" t="s">
        <v>112</v>
      </c>
      <c r="C85" s="359"/>
      <c r="D85" s="359"/>
      <c r="E85" s="360"/>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06">
        <f t="shared" si="24"/>
        <v>0</v>
      </c>
    </row>
    <row r="86" spans="1:36" ht="18" customHeight="1">
      <c r="A86" s="17"/>
      <c r="B86" s="370" t="s">
        <v>180</v>
      </c>
      <c r="C86" s="359"/>
      <c r="D86" s="359"/>
      <c r="E86" s="360"/>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141"/>
      <c r="AJ86" s="106"/>
    </row>
    <row r="87" spans="1:36" ht="18" customHeight="1">
      <c r="A87" s="17"/>
      <c r="B87" s="358" t="s">
        <v>113</v>
      </c>
      <c r="C87" s="359"/>
      <c r="D87" s="359"/>
      <c r="E87" s="360"/>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6">
        <f t="shared" si="24"/>
        <v>0</v>
      </c>
    </row>
    <row r="88" spans="1:36" ht="18" customHeight="1">
      <c r="A88" s="17"/>
      <c r="B88" s="358" t="s">
        <v>114</v>
      </c>
      <c r="C88" s="359"/>
      <c r="D88" s="359"/>
      <c r="E88" s="360"/>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6">
        <f t="shared" si="24"/>
        <v>0</v>
      </c>
    </row>
    <row r="89" spans="1:36" ht="18" customHeight="1">
      <c r="A89" s="17"/>
      <c r="B89" s="358" t="s">
        <v>115</v>
      </c>
      <c r="C89" s="359"/>
      <c r="D89" s="359"/>
      <c r="E89" s="360"/>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86">
        <f t="shared" si="24"/>
        <v>0</v>
      </c>
    </row>
    <row r="90" spans="1:36" ht="13.8">
      <c r="A90" s="17"/>
      <c r="B90" s="83" t="s">
        <v>35</v>
      </c>
      <c r="C90" s="84"/>
      <c r="D90" s="87"/>
      <c r="E90" s="88"/>
      <c r="F90" s="90">
        <f t="shared" si="29" ref="F90:AI90">SUM(F91:F93)</f>
        <v>0</v>
      </c>
      <c r="G90" s="90">
        <f t="shared" si="29"/>
        <v>0</v>
      </c>
      <c r="H90" s="90">
        <f t="shared" si="29"/>
        <v>0</v>
      </c>
      <c r="I90" s="90">
        <f t="shared" si="29"/>
        <v>0</v>
      </c>
      <c r="J90" s="90">
        <f t="shared" si="29"/>
        <v>0</v>
      </c>
      <c r="K90" s="90">
        <f t="shared" si="29"/>
        <v>0</v>
      </c>
      <c r="L90" s="90">
        <f t="shared" si="29"/>
        <v>0</v>
      </c>
      <c r="M90" s="90">
        <f t="shared" si="29"/>
        <v>0</v>
      </c>
      <c r="N90" s="90">
        <f t="shared" si="29"/>
        <v>0</v>
      </c>
      <c r="O90" s="90">
        <f t="shared" si="29"/>
        <v>0</v>
      </c>
      <c r="P90" s="90">
        <f t="shared" si="29"/>
        <v>0</v>
      </c>
      <c r="Q90" s="90">
        <f t="shared" si="29"/>
        <v>0</v>
      </c>
      <c r="R90" s="90">
        <f t="shared" si="29"/>
        <v>0</v>
      </c>
      <c r="S90" s="90">
        <f t="shared" si="29"/>
        <v>0</v>
      </c>
      <c r="T90" s="90">
        <f t="shared" si="29"/>
        <v>0</v>
      </c>
      <c r="U90" s="90">
        <f t="shared" si="29"/>
        <v>0</v>
      </c>
      <c r="V90" s="90">
        <f t="shared" si="29"/>
        <v>0</v>
      </c>
      <c r="W90" s="90">
        <f t="shared" si="29"/>
        <v>0</v>
      </c>
      <c r="X90" s="90">
        <f t="shared" si="29"/>
        <v>0</v>
      </c>
      <c r="Y90" s="90">
        <f t="shared" si="29"/>
        <v>0</v>
      </c>
      <c r="Z90" s="90">
        <f t="shared" si="29"/>
        <v>0</v>
      </c>
      <c r="AA90" s="90">
        <f t="shared" si="29"/>
        <v>0</v>
      </c>
      <c r="AB90" s="90">
        <f t="shared" si="29"/>
        <v>0</v>
      </c>
      <c r="AC90" s="90">
        <f t="shared" si="29"/>
        <v>0</v>
      </c>
      <c r="AD90" s="90">
        <f t="shared" si="29"/>
        <v>0</v>
      </c>
      <c r="AE90" s="90">
        <f t="shared" si="29"/>
        <v>0</v>
      </c>
      <c r="AF90" s="90">
        <f t="shared" si="29"/>
        <v>0</v>
      </c>
      <c r="AG90" s="90">
        <f t="shared" si="29"/>
        <v>0</v>
      </c>
      <c r="AH90" s="90">
        <f t="shared" si="29"/>
        <v>0</v>
      </c>
      <c r="AI90" s="90">
        <f t="shared" si="29"/>
        <v>0</v>
      </c>
      <c r="AJ90" s="254">
        <f t="shared" si="24"/>
        <v>0</v>
      </c>
    </row>
    <row r="91" spans="1:36" ht="13.8">
      <c r="A91" s="17"/>
      <c r="B91" s="83"/>
      <c r="C91" s="91"/>
      <c r="D91" s="92"/>
      <c r="E91" s="93"/>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106">
        <f t="shared" si="24"/>
        <v>0</v>
      </c>
    </row>
    <row r="92" spans="1:36" ht="13.8">
      <c r="A92" s="17"/>
      <c r="B92" s="83"/>
      <c r="C92" s="95"/>
      <c r="D92" s="96"/>
      <c r="E92" s="97"/>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6">
        <f t="shared" si="24"/>
        <v>0</v>
      </c>
    </row>
    <row r="93" spans="1:36" ht="13.8">
      <c r="A93" s="17"/>
      <c r="B93" s="83"/>
      <c r="C93" s="98"/>
      <c r="D93" s="99"/>
      <c r="E93" s="97"/>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6">
        <f t="shared" si="24"/>
        <v>0</v>
      </c>
    </row>
    <row r="94" spans="1:36" ht="13.8">
      <c r="A94" s="100" t="s">
        <v>37</v>
      </c>
      <c r="B94" s="101"/>
      <c r="C94" s="101"/>
      <c r="D94" s="101"/>
      <c r="E94" s="102"/>
      <c r="F94" s="103">
        <f t="shared" si="30" ref="F94:AI94">SUM(F95:F97)</f>
        <v>0</v>
      </c>
      <c r="G94" s="103">
        <f t="shared" si="30"/>
        <v>0</v>
      </c>
      <c r="H94" s="103">
        <f t="shared" si="30"/>
        <v>0</v>
      </c>
      <c r="I94" s="103">
        <f t="shared" si="30"/>
        <v>0</v>
      </c>
      <c r="J94" s="103">
        <f t="shared" si="30"/>
        <v>0</v>
      </c>
      <c r="K94" s="103">
        <f t="shared" si="30"/>
        <v>0</v>
      </c>
      <c r="L94" s="103">
        <f t="shared" si="30"/>
        <v>0</v>
      </c>
      <c r="M94" s="103">
        <f t="shared" si="30"/>
        <v>0</v>
      </c>
      <c r="N94" s="103">
        <f t="shared" si="30"/>
        <v>0</v>
      </c>
      <c r="O94" s="103">
        <f t="shared" si="30"/>
        <v>0</v>
      </c>
      <c r="P94" s="103">
        <f t="shared" si="30"/>
        <v>0</v>
      </c>
      <c r="Q94" s="103">
        <f t="shared" si="30"/>
        <v>0</v>
      </c>
      <c r="R94" s="103">
        <f t="shared" si="30"/>
        <v>0</v>
      </c>
      <c r="S94" s="103">
        <f t="shared" si="30"/>
        <v>0</v>
      </c>
      <c r="T94" s="103">
        <f t="shared" si="30"/>
        <v>0</v>
      </c>
      <c r="U94" s="103">
        <f t="shared" si="30"/>
        <v>0</v>
      </c>
      <c r="V94" s="103">
        <f t="shared" si="30"/>
        <v>0</v>
      </c>
      <c r="W94" s="103">
        <f t="shared" si="30"/>
        <v>0</v>
      </c>
      <c r="X94" s="103">
        <f t="shared" si="30"/>
        <v>0</v>
      </c>
      <c r="Y94" s="103">
        <f t="shared" si="30"/>
        <v>0</v>
      </c>
      <c r="Z94" s="103">
        <f t="shared" si="30"/>
        <v>0</v>
      </c>
      <c r="AA94" s="103">
        <f t="shared" si="30"/>
        <v>0</v>
      </c>
      <c r="AB94" s="103">
        <f t="shared" si="30"/>
        <v>0</v>
      </c>
      <c r="AC94" s="103">
        <f t="shared" si="30"/>
        <v>0</v>
      </c>
      <c r="AD94" s="103">
        <f t="shared" si="30"/>
        <v>0</v>
      </c>
      <c r="AE94" s="103">
        <f t="shared" si="30"/>
        <v>0</v>
      </c>
      <c r="AF94" s="103">
        <f t="shared" si="30"/>
        <v>0</v>
      </c>
      <c r="AG94" s="103">
        <f t="shared" si="30"/>
        <v>0</v>
      </c>
      <c r="AH94" s="103">
        <f t="shared" si="30"/>
        <v>0</v>
      </c>
      <c r="AI94" s="103">
        <f t="shared" si="30"/>
        <v>0</v>
      </c>
      <c r="AJ94" s="103">
        <f t="shared" si="24"/>
        <v>0</v>
      </c>
    </row>
    <row r="95" spans="1:36" ht="13.8">
      <c r="A95" s="17"/>
      <c r="B95" s="107" t="s">
        <v>116</v>
      </c>
      <c r="C95" s="80"/>
      <c r="D95" s="80"/>
      <c r="E95" s="81"/>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82">
        <f t="shared" si="24"/>
        <v>0</v>
      </c>
    </row>
    <row r="96" spans="1:36" ht="13.8">
      <c r="A96" s="17"/>
      <c r="B96" s="108" t="s">
        <v>117</v>
      </c>
      <c r="C96" s="84"/>
      <c r="D96" s="84"/>
      <c r="E96" s="85"/>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6">
        <f t="shared" si="24"/>
        <v>0</v>
      </c>
    </row>
    <row r="97" spans="1:36" ht="13.8">
      <c r="A97" s="17"/>
      <c r="B97" s="83" t="s">
        <v>35</v>
      </c>
      <c r="C97" s="84"/>
      <c r="D97" s="87"/>
      <c r="E97" s="88"/>
      <c r="F97" s="90">
        <f>SUM(F98:F100)</f>
        <v>0</v>
      </c>
      <c r="G97" s="90">
        <f t="shared" si="31" ref="G97:AI97">SUM(G98:G100)</f>
        <v>0</v>
      </c>
      <c r="H97" s="90">
        <f t="shared" si="31"/>
        <v>0</v>
      </c>
      <c r="I97" s="90">
        <f t="shared" si="31"/>
        <v>0</v>
      </c>
      <c r="J97" s="90">
        <f t="shared" si="31"/>
        <v>0</v>
      </c>
      <c r="K97" s="90">
        <f t="shared" si="31"/>
        <v>0</v>
      </c>
      <c r="L97" s="90">
        <f t="shared" si="31"/>
        <v>0</v>
      </c>
      <c r="M97" s="90">
        <f t="shared" si="31"/>
        <v>0</v>
      </c>
      <c r="N97" s="90">
        <f t="shared" si="31"/>
        <v>0</v>
      </c>
      <c r="O97" s="90">
        <f t="shared" si="31"/>
        <v>0</v>
      </c>
      <c r="P97" s="90">
        <f t="shared" si="31"/>
        <v>0</v>
      </c>
      <c r="Q97" s="90">
        <f t="shared" si="31"/>
        <v>0</v>
      </c>
      <c r="R97" s="90">
        <f t="shared" si="31"/>
        <v>0</v>
      </c>
      <c r="S97" s="90">
        <f t="shared" si="31"/>
        <v>0</v>
      </c>
      <c r="T97" s="90">
        <f t="shared" si="31"/>
        <v>0</v>
      </c>
      <c r="U97" s="90">
        <f t="shared" si="31"/>
        <v>0</v>
      </c>
      <c r="V97" s="90">
        <f t="shared" si="31"/>
        <v>0</v>
      </c>
      <c r="W97" s="90">
        <f t="shared" si="31"/>
        <v>0</v>
      </c>
      <c r="X97" s="90">
        <f t="shared" si="31"/>
        <v>0</v>
      </c>
      <c r="Y97" s="90">
        <f t="shared" si="31"/>
        <v>0</v>
      </c>
      <c r="Z97" s="90">
        <f t="shared" si="31"/>
        <v>0</v>
      </c>
      <c r="AA97" s="90">
        <f t="shared" si="31"/>
        <v>0</v>
      </c>
      <c r="AB97" s="90">
        <f t="shared" si="31"/>
        <v>0</v>
      </c>
      <c r="AC97" s="90">
        <f t="shared" si="31"/>
        <v>0</v>
      </c>
      <c r="AD97" s="90">
        <f t="shared" si="31"/>
        <v>0</v>
      </c>
      <c r="AE97" s="90">
        <f t="shared" si="31"/>
        <v>0</v>
      </c>
      <c r="AF97" s="90">
        <f t="shared" si="31"/>
        <v>0</v>
      </c>
      <c r="AG97" s="90">
        <f t="shared" si="31"/>
        <v>0</v>
      </c>
      <c r="AH97" s="90">
        <f t="shared" si="31"/>
        <v>0</v>
      </c>
      <c r="AI97" s="90">
        <f t="shared" si="31"/>
        <v>0</v>
      </c>
      <c r="AJ97" s="254">
        <f t="shared" si="24"/>
        <v>0</v>
      </c>
    </row>
    <row r="98" spans="1:36" ht="13.8">
      <c r="A98" s="17"/>
      <c r="B98" s="83"/>
      <c r="C98" s="91"/>
      <c r="D98" s="92"/>
      <c r="E98" s="93"/>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106">
        <f t="shared" si="24"/>
        <v>0</v>
      </c>
    </row>
    <row r="99" spans="1:36" ht="13.8">
      <c r="A99" s="17"/>
      <c r="B99" s="83"/>
      <c r="C99" s="95"/>
      <c r="D99" s="96"/>
      <c r="E99" s="97"/>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6">
        <f t="shared" si="24"/>
        <v>0</v>
      </c>
    </row>
    <row r="100" spans="1:36" ht="13.8">
      <c r="A100" s="17"/>
      <c r="B100" s="83"/>
      <c r="C100" s="98"/>
      <c r="D100" s="99"/>
      <c r="E100" s="97"/>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6">
        <f t="shared" si="24"/>
        <v>0</v>
      </c>
    </row>
    <row r="101" spans="1:36" ht="13.8">
      <c r="A101" s="109" t="s">
        <v>38</v>
      </c>
      <c r="B101" s="110"/>
      <c r="C101" s="110"/>
      <c r="D101" s="110"/>
      <c r="E101" s="111"/>
      <c r="F101" s="103">
        <f t="shared" si="32" ref="F101:AI101">SUM(F72,F83,F94)</f>
        <v>0</v>
      </c>
      <c r="G101" s="103">
        <f t="shared" si="32"/>
        <v>0</v>
      </c>
      <c r="H101" s="103">
        <f t="shared" si="32"/>
        <v>0</v>
      </c>
      <c r="I101" s="103">
        <f t="shared" si="32"/>
        <v>0</v>
      </c>
      <c r="J101" s="103">
        <f t="shared" si="32"/>
        <v>0</v>
      </c>
      <c r="K101" s="103">
        <f t="shared" si="32"/>
        <v>0</v>
      </c>
      <c r="L101" s="103">
        <f t="shared" si="32"/>
        <v>0</v>
      </c>
      <c r="M101" s="103">
        <f t="shared" si="32"/>
        <v>0</v>
      </c>
      <c r="N101" s="103">
        <f t="shared" si="32"/>
        <v>0</v>
      </c>
      <c r="O101" s="103">
        <f t="shared" si="32"/>
        <v>0</v>
      </c>
      <c r="P101" s="103">
        <f t="shared" si="32"/>
        <v>0</v>
      </c>
      <c r="Q101" s="103">
        <f t="shared" si="32"/>
        <v>0</v>
      </c>
      <c r="R101" s="103">
        <f t="shared" si="32"/>
        <v>0</v>
      </c>
      <c r="S101" s="103">
        <f t="shared" si="32"/>
        <v>0</v>
      </c>
      <c r="T101" s="103">
        <f t="shared" si="32"/>
        <v>0</v>
      </c>
      <c r="U101" s="103">
        <f t="shared" si="32"/>
        <v>0</v>
      </c>
      <c r="V101" s="103">
        <f t="shared" si="32"/>
        <v>0</v>
      </c>
      <c r="W101" s="103">
        <f t="shared" si="32"/>
        <v>0</v>
      </c>
      <c r="X101" s="103">
        <f t="shared" si="32"/>
        <v>0</v>
      </c>
      <c r="Y101" s="103">
        <f t="shared" si="32"/>
        <v>0</v>
      </c>
      <c r="Z101" s="103">
        <f t="shared" si="32"/>
        <v>0</v>
      </c>
      <c r="AA101" s="103">
        <f t="shared" si="32"/>
        <v>0</v>
      </c>
      <c r="AB101" s="103">
        <f t="shared" si="32"/>
        <v>0</v>
      </c>
      <c r="AC101" s="103">
        <f t="shared" si="32"/>
        <v>0</v>
      </c>
      <c r="AD101" s="103">
        <f t="shared" si="32"/>
        <v>0</v>
      </c>
      <c r="AE101" s="103">
        <f t="shared" si="32"/>
        <v>0</v>
      </c>
      <c r="AF101" s="103">
        <f t="shared" si="32"/>
        <v>0</v>
      </c>
      <c r="AG101" s="103">
        <f t="shared" si="32"/>
        <v>0</v>
      </c>
      <c r="AH101" s="103">
        <f t="shared" si="32"/>
        <v>0</v>
      </c>
      <c r="AI101" s="103">
        <f t="shared" si="32"/>
        <v>0</v>
      </c>
      <c r="AJ101" s="103">
        <f t="shared" si="24"/>
        <v>0</v>
      </c>
    </row>
    <row r="102" spans="1:36" ht="13.8">
      <c r="A102" s="109" t="s">
        <v>118</v>
      </c>
      <c r="B102" s="110"/>
      <c r="C102" s="110"/>
      <c r="D102" s="110"/>
      <c r="E102" s="111"/>
      <c r="F102" s="103">
        <v>0</v>
      </c>
      <c r="G102" s="103">
        <f>+F103</f>
        <v>0</v>
      </c>
      <c r="H102" s="103">
        <f t="shared" si="33" ref="H102:AI102">+G103</f>
        <v>0</v>
      </c>
      <c r="I102" s="103">
        <f t="shared" si="33"/>
        <v>0</v>
      </c>
      <c r="J102" s="103">
        <f t="shared" si="33"/>
        <v>0</v>
      </c>
      <c r="K102" s="103">
        <f t="shared" si="33"/>
        <v>0</v>
      </c>
      <c r="L102" s="103">
        <f t="shared" si="33"/>
        <v>0</v>
      </c>
      <c r="M102" s="103">
        <f t="shared" si="33"/>
        <v>0</v>
      </c>
      <c r="N102" s="103">
        <f t="shared" si="33"/>
        <v>0</v>
      </c>
      <c r="O102" s="103">
        <f t="shared" si="33"/>
        <v>0</v>
      </c>
      <c r="P102" s="103">
        <f t="shared" si="33"/>
        <v>0</v>
      </c>
      <c r="Q102" s="103">
        <f t="shared" si="33"/>
        <v>0</v>
      </c>
      <c r="R102" s="103">
        <f t="shared" si="33"/>
        <v>0</v>
      </c>
      <c r="S102" s="103">
        <f t="shared" si="33"/>
        <v>0</v>
      </c>
      <c r="T102" s="103">
        <f t="shared" si="33"/>
        <v>0</v>
      </c>
      <c r="U102" s="103">
        <f t="shared" si="33"/>
        <v>0</v>
      </c>
      <c r="V102" s="103">
        <f t="shared" si="33"/>
        <v>0</v>
      </c>
      <c r="W102" s="103">
        <f t="shared" si="33"/>
        <v>0</v>
      </c>
      <c r="X102" s="103">
        <f t="shared" si="33"/>
        <v>0</v>
      </c>
      <c r="Y102" s="103">
        <f t="shared" si="33"/>
        <v>0</v>
      </c>
      <c r="Z102" s="103">
        <f t="shared" si="33"/>
        <v>0</v>
      </c>
      <c r="AA102" s="103">
        <f t="shared" si="33"/>
        <v>0</v>
      </c>
      <c r="AB102" s="103">
        <f t="shared" si="33"/>
        <v>0</v>
      </c>
      <c r="AC102" s="103">
        <f t="shared" si="33"/>
        <v>0</v>
      </c>
      <c r="AD102" s="103">
        <f t="shared" si="33"/>
        <v>0</v>
      </c>
      <c r="AE102" s="103">
        <f t="shared" si="33"/>
        <v>0</v>
      </c>
      <c r="AF102" s="103">
        <f t="shared" si="33"/>
        <v>0</v>
      </c>
      <c r="AG102" s="103">
        <f t="shared" si="33"/>
        <v>0</v>
      </c>
      <c r="AH102" s="103">
        <f t="shared" si="33"/>
        <v>0</v>
      </c>
      <c r="AI102" s="103">
        <f t="shared" si="33"/>
        <v>0</v>
      </c>
      <c r="AJ102" s="103">
        <f t="shared" si="24"/>
        <v>0</v>
      </c>
    </row>
    <row r="103" spans="1:36" ht="13.8">
      <c r="A103" s="109" t="s">
        <v>119</v>
      </c>
      <c r="B103" s="110"/>
      <c r="C103" s="110"/>
      <c r="D103" s="110"/>
      <c r="E103" s="111"/>
      <c r="F103" s="103">
        <f>+F101+F102</f>
        <v>0</v>
      </c>
      <c r="G103" s="103">
        <f>+G101+G102</f>
        <v>0</v>
      </c>
      <c r="H103" s="103">
        <f t="shared" si="34" ref="H103:AI103">+H101+H102</f>
        <v>0</v>
      </c>
      <c r="I103" s="103">
        <f t="shared" si="34"/>
        <v>0</v>
      </c>
      <c r="J103" s="103">
        <f t="shared" si="34"/>
        <v>0</v>
      </c>
      <c r="K103" s="103">
        <f t="shared" si="34"/>
        <v>0</v>
      </c>
      <c r="L103" s="103">
        <f t="shared" si="34"/>
        <v>0</v>
      </c>
      <c r="M103" s="103">
        <f t="shared" si="34"/>
        <v>0</v>
      </c>
      <c r="N103" s="103">
        <f t="shared" si="34"/>
        <v>0</v>
      </c>
      <c r="O103" s="103">
        <f t="shared" si="34"/>
        <v>0</v>
      </c>
      <c r="P103" s="103">
        <f t="shared" si="34"/>
        <v>0</v>
      </c>
      <c r="Q103" s="103">
        <f t="shared" si="34"/>
        <v>0</v>
      </c>
      <c r="R103" s="103">
        <f t="shared" si="34"/>
        <v>0</v>
      </c>
      <c r="S103" s="103">
        <f t="shared" si="34"/>
        <v>0</v>
      </c>
      <c r="T103" s="103">
        <f t="shared" si="34"/>
        <v>0</v>
      </c>
      <c r="U103" s="103">
        <f t="shared" si="34"/>
        <v>0</v>
      </c>
      <c r="V103" s="103">
        <f t="shared" si="34"/>
        <v>0</v>
      </c>
      <c r="W103" s="103">
        <f t="shared" si="34"/>
        <v>0</v>
      </c>
      <c r="X103" s="103">
        <f t="shared" si="34"/>
        <v>0</v>
      </c>
      <c r="Y103" s="103">
        <f t="shared" si="34"/>
        <v>0</v>
      </c>
      <c r="Z103" s="103">
        <f t="shared" si="34"/>
        <v>0</v>
      </c>
      <c r="AA103" s="103">
        <f t="shared" si="34"/>
        <v>0</v>
      </c>
      <c r="AB103" s="103">
        <f t="shared" si="34"/>
        <v>0</v>
      </c>
      <c r="AC103" s="103">
        <f t="shared" si="34"/>
        <v>0</v>
      </c>
      <c r="AD103" s="103">
        <f t="shared" si="34"/>
        <v>0</v>
      </c>
      <c r="AE103" s="103">
        <f t="shared" si="34"/>
        <v>0</v>
      </c>
      <c r="AF103" s="103">
        <f t="shared" si="34"/>
        <v>0</v>
      </c>
      <c r="AG103" s="103">
        <f t="shared" si="34"/>
        <v>0</v>
      </c>
      <c r="AH103" s="103">
        <f t="shared" si="34"/>
        <v>0</v>
      </c>
      <c r="AI103" s="103">
        <f t="shared" si="34"/>
        <v>0</v>
      </c>
      <c r="AJ103" s="103">
        <f t="shared" si="24"/>
        <v>0</v>
      </c>
    </row>
    <row r="106" spans="1:1 36:36" ht="13.8">
      <c r="A106" s="1" t="s">
        <v>74</v>
      </c>
      <c r="AJ106" s="288" t="s">
        <v>82</v>
      </c>
    </row>
    <row r="107" spans="1:36" ht="13.8">
      <c r="A107" s="2" t="s">
        <v>16</v>
      </c>
      <c r="B107" s="3"/>
      <c r="C107" s="3"/>
      <c r="D107" s="3"/>
      <c r="E107" s="4"/>
      <c r="F107" s="5" t="s">
        <v>39</v>
      </c>
      <c r="G107" s="5" t="s">
        <v>40</v>
      </c>
      <c r="H107" s="5" t="s">
        <v>0</v>
      </c>
      <c r="I107" s="5" t="s">
        <v>1</v>
      </c>
      <c r="J107" s="5" t="s">
        <v>2</v>
      </c>
      <c r="K107" s="5" t="s">
        <v>3</v>
      </c>
      <c r="L107" s="5" t="s">
        <v>4</v>
      </c>
      <c r="M107" s="5" t="s">
        <v>5</v>
      </c>
      <c r="N107" s="5" t="s">
        <v>6</v>
      </c>
      <c r="O107" s="5" t="s">
        <v>7</v>
      </c>
      <c r="P107" s="5" t="s">
        <v>8</v>
      </c>
      <c r="Q107" s="5" t="s">
        <v>9</v>
      </c>
      <c r="R107" s="5" t="s">
        <v>10</v>
      </c>
      <c r="S107" s="5" t="s">
        <v>11</v>
      </c>
      <c r="T107" s="5" t="s">
        <v>12</v>
      </c>
      <c r="U107" s="5" t="s">
        <v>13</v>
      </c>
      <c r="V107" s="5" t="s">
        <v>14</v>
      </c>
      <c r="W107" s="5" t="s">
        <v>41</v>
      </c>
      <c r="X107" s="5" t="s">
        <v>42</v>
      </c>
      <c r="Y107" s="5" t="s">
        <v>43</v>
      </c>
      <c r="Z107" s="5" t="s">
        <v>44</v>
      </c>
      <c r="AA107" s="5" t="s">
        <v>45</v>
      </c>
      <c r="AB107" s="5" t="s">
        <v>46</v>
      </c>
      <c r="AC107" s="5" t="s">
        <v>47</v>
      </c>
      <c r="AD107" s="5" t="s">
        <v>48</v>
      </c>
      <c r="AE107" s="5" t="s">
        <v>49</v>
      </c>
      <c r="AF107" s="5" t="s">
        <v>50</v>
      </c>
      <c r="AG107" s="5" t="s">
        <v>51</v>
      </c>
      <c r="AH107" s="5" t="s">
        <v>52</v>
      </c>
      <c r="AI107" s="5" t="s">
        <v>53</v>
      </c>
      <c r="AJ107" s="6"/>
    </row>
    <row r="108" spans="1:36" ht="14.4" thickBot="1">
      <c r="A108" s="7"/>
      <c r="B108" s="8"/>
      <c r="C108" s="8"/>
      <c r="D108" s="8"/>
      <c r="E108" s="9"/>
      <c r="F108" s="10">
        <v>2026</v>
      </c>
      <c r="G108" s="10">
        <f>+F108+1</f>
        <v>2027</v>
      </c>
      <c r="H108" s="10">
        <f>G108+1</f>
        <v>2028</v>
      </c>
      <c r="I108" s="10">
        <f t="shared" si="35" ref="I108:AI108">H108+1</f>
        <v>2029</v>
      </c>
      <c r="J108" s="10">
        <f t="shared" si="35"/>
        <v>2030</v>
      </c>
      <c r="K108" s="10">
        <f t="shared" si="35"/>
        <v>2031</v>
      </c>
      <c r="L108" s="10">
        <f t="shared" si="35"/>
        <v>2032</v>
      </c>
      <c r="M108" s="10">
        <f t="shared" si="35"/>
        <v>2033</v>
      </c>
      <c r="N108" s="10">
        <f t="shared" si="35"/>
        <v>2034</v>
      </c>
      <c r="O108" s="10">
        <f t="shared" si="35"/>
        <v>2035</v>
      </c>
      <c r="P108" s="10">
        <f t="shared" si="35"/>
        <v>2036</v>
      </c>
      <c r="Q108" s="10">
        <f t="shared" si="35"/>
        <v>2037</v>
      </c>
      <c r="R108" s="10">
        <f t="shared" si="35"/>
        <v>2038</v>
      </c>
      <c r="S108" s="10">
        <f t="shared" si="35"/>
        <v>2039</v>
      </c>
      <c r="T108" s="10">
        <f t="shared" si="35"/>
        <v>2040</v>
      </c>
      <c r="U108" s="10">
        <f t="shared" si="35"/>
        <v>2041</v>
      </c>
      <c r="V108" s="10">
        <f t="shared" si="35"/>
        <v>2042</v>
      </c>
      <c r="W108" s="10">
        <f t="shared" si="35"/>
        <v>2043</v>
      </c>
      <c r="X108" s="10">
        <f t="shared" si="35"/>
        <v>2044</v>
      </c>
      <c r="Y108" s="10">
        <f t="shared" si="35"/>
        <v>2045</v>
      </c>
      <c r="Z108" s="10">
        <f t="shared" si="35"/>
        <v>2046</v>
      </c>
      <c r="AA108" s="10">
        <f t="shared" si="35"/>
        <v>2047</v>
      </c>
      <c r="AB108" s="10">
        <f t="shared" si="35"/>
        <v>2048</v>
      </c>
      <c r="AC108" s="10">
        <f t="shared" si="35"/>
        <v>2049</v>
      </c>
      <c r="AD108" s="10">
        <f t="shared" si="35"/>
        <v>2050</v>
      </c>
      <c r="AE108" s="10">
        <f t="shared" si="35"/>
        <v>2051</v>
      </c>
      <c r="AF108" s="10">
        <f t="shared" si="35"/>
        <v>2052</v>
      </c>
      <c r="AG108" s="10">
        <f t="shared" si="35"/>
        <v>2053</v>
      </c>
      <c r="AH108" s="10">
        <f t="shared" si="35"/>
        <v>2054</v>
      </c>
      <c r="AI108" s="10">
        <f t="shared" si="35"/>
        <v>2055</v>
      </c>
      <c r="AJ108" s="11" t="s">
        <v>17</v>
      </c>
    </row>
    <row r="109" spans="1:36" ht="14.4" thickTop="1">
      <c r="A109" s="12" t="s">
        <v>75</v>
      </c>
      <c r="B109" s="13"/>
      <c r="C109" s="13"/>
      <c r="D109" s="13"/>
      <c r="E109" s="14"/>
      <c r="F109" s="15">
        <f>F110+F111+F114+F115</f>
        <v>0</v>
      </c>
      <c r="G109" s="15">
        <f t="shared" si="36" ref="G109:AI109">G110+G111+G114+G115</f>
        <v>0</v>
      </c>
      <c r="H109" s="15">
        <f t="shared" si="36"/>
        <v>0</v>
      </c>
      <c r="I109" s="15">
        <f t="shared" si="36"/>
        <v>0</v>
      </c>
      <c r="J109" s="15">
        <f t="shared" si="36"/>
        <v>0</v>
      </c>
      <c r="K109" s="15">
        <f t="shared" si="36"/>
        <v>0</v>
      </c>
      <c r="L109" s="15">
        <f t="shared" si="36"/>
        <v>0</v>
      </c>
      <c r="M109" s="15">
        <f t="shared" si="36"/>
        <v>0</v>
      </c>
      <c r="N109" s="15">
        <f t="shared" si="36"/>
        <v>0</v>
      </c>
      <c r="O109" s="15">
        <f t="shared" si="36"/>
        <v>0</v>
      </c>
      <c r="P109" s="15">
        <f t="shared" si="36"/>
        <v>0</v>
      </c>
      <c r="Q109" s="15">
        <f t="shared" si="36"/>
        <v>0</v>
      </c>
      <c r="R109" s="15">
        <f t="shared" si="36"/>
        <v>0</v>
      </c>
      <c r="S109" s="15">
        <f t="shared" si="36"/>
        <v>0</v>
      </c>
      <c r="T109" s="15">
        <f t="shared" si="36"/>
        <v>0</v>
      </c>
      <c r="U109" s="15">
        <f t="shared" si="36"/>
        <v>0</v>
      </c>
      <c r="V109" s="15">
        <f t="shared" si="36"/>
        <v>0</v>
      </c>
      <c r="W109" s="15">
        <f t="shared" si="36"/>
        <v>0</v>
      </c>
      <c r="X109" s="15">
        <f t="shared" si="36"/>
        <v>0</v>
      </c>
      <c r="Y109" s="15">
        <f t="shared" si="36"/>
        <v>0</v>
      </c>
      <c r="Z109" s="15">
        <f t="shared" si="36"/>
        <v>0</v>
      </c>
      <c r="AA109" s="15">
        <f t="shared" si="36"/>
        <v>0</v>
      </c>
      <c r="AB109" s="15">
        <f t="shared" si="36"/>
        <v>0</v>
      </c>
      <c r="AC109" s="15">
        <f t="shared" si="36"/>
        <v>0</v>
      </c>
      <c r="AD109" s="15">
        <f t="shared" si="36"/>
        <v>0</v>
      </c>
      <c r="AE109" s="15">
        <f t="shared" si="36"/>
        <v>0</v>
      </c>
      <c r="AF109" s="15">
        <f t="shared" si="36"/>
        <v>0</v>
      </c>
      <c r="AG109" s="15">
        <f t="shared" si="36"/>
        <v>0</v>
      </c>
      <c r="AH109" s="15">
        <f t="shared" si="36"/>
        <v>0</v>
      </c>
      <c r="AI109" s="15">
        <f t="shared" si="36"/>
        <v>0</v>
      </c>
      <c r="AJ109" s="16">
        <f>SUM(F109:AI109)</f>
        <v>0</v>
      </c>
    </row>
    <row r="110" spans="1:36" ht="13.8">
      <c r="A110" s="17"/>
      <c r="B110" s="107" t="s">
        <v>76</v>
      </c>
      <c r="C110" s="80"/>
      <c r="D110" s="80"/>
      <c r="E110" s="81"/>
      <c r="F110" s="131">
        <f>F103</f>
        <v>0</v>
      </c>
      <c r="G110" s="131">
        <f t="shared" si="37" ref="G110:AI110">G103</f>
        <v>0</v>
      </c>
      <c r="H110" s="131">
        <f t="shared" si="37"/>
        <v>0</v>
      </c>
      <c r="I110" s="131">
        <f t="shared" si="37"/>
        <v>0</v>
      </c>
      <c r="J110" s="131">
        <f t="shared" si="37"/>
        <v>0</v>
      </c>
      <c r="K110" s="131">
        <f t="shared" si="37"/>
        <v>0</v>
      </c>
      <c r="L110" s="131">
        <f t="shared" si="37"/>
        <v>0</v>
      </c>
      <c r="M110" s="131">
        <f t="shared" si="37"/>
        <v>0</v>
      </c>
      <c r="N110" s="131">
        <f t="shared" si="37"/>
        <v>0</v>
      </c>
      <c r="O110" s="131">
        <f t="shared" si="37"/>
        <v>0</v>
      </c>
      <c r="P110" s="131">
        <f t="shared" si="37"/>
        <v>0</v>
      </c>
      <c r="Q110" s="131">
        <f t="shared" si="37"/>
        <v>0</v>
      </c>
      <c r="R110" s="131">
        <f t="shared" si="37"/>
        <v>0</v>
      </c>
      <c r="S110" s="131">
        <f t="shared" si="37"/>
        <v>0</v>
      </c>
      <c r="T110" s="131">
        <f t="shared" si="37"/>
        <v>0</v>
      </c>
      <c r="U110" s="131">
        <f t="shared" si="37"/>
        <v>0</v>
      </c>
      <c r="V110" s="131">
        <f t="shared" si="37"/>
        <v>0</v>
      </c>
      <c r="W110" s="131">
        <f t="shared" si="37"/>
        <v>0</v>
      </c>
      <c r="X110" s="131">
        <f t="shared" si="37"/>
        <v>0</v>
      </c>
      <c r="Y110" s="131">
        <f t="shared" si="37"/>
        <v>0</v>
      </c>
      <c r="Z110" s="131">
        <f t="shared" si="37"/>
        <v>0</v>
      </c>
      <c r="AA110" s="131">
        <f t="shared" si="37"/>
        <v>0</v>
      </c>
      <c r="AB110" s="131">
        <f t="shared" si="37"/>
        <v>0</v>
      </c>
      <c r="AC110" s="131">
        <f t="shared" si="37"/>
        <v>0</v>
      </c>
      <c r="AD110" s="131">
        <f t="shared" si="37"/>
        <v>0</v>
      </c>
      <c r="AE110" s="131">
        <f t="shared" si="37"/>
        <v>0</v>
      </c>
      <c r="AF110" s="131">
        <f t="shared" si="37"/>
        <v>0</v>
      </c>
      <c r="AG110" s="131">
        <f t="shared" si="37"/>
        <v>0</v>
      </c>
      <c r="AH110" s="131">
        <f t="shared" si="37"/>
        <v>0</v>
      </c>
      <c r="AI110" s="131">
        <f t="shared" si="37"/>
        <v>0</v>
      </c>
      <c r="AJ110" s="28">
        <f>SUM(F110:AI110)</f>
        <v>0</v>
      </c>
    </row>
    <row r="111" spans="1:36" ht="13.8">
      <c r="A111" s="17"/>
      <c r="B111" s="123" t="s">
        <v>122</v>
      </c>
      <c r="C111" s="84"/>
      <c r="D111" s="84"/>
      <c r="E111" s="85"/>
      <c r="F111" s="130">
        <f>F112-F113</f>
        <v>0</v>
      </c>
      <c r="G111" s="130">
        <f>F111+G112-G113</f>
        <v>0</v>
      </c>
      <c r="H111" s="130">
        <f t="shared" si="38" ref="H111:AI111">G111+H112-H113</f>
        <v>0</v>
      </c>
      <c r="I111" s="130">
        <f t="shared" si="38"/>
        <v>0</v>
      </c>
      <c r="J111" s="130">
        <f t="shared" si="38"/>
        <v>0</v>
      </c>
      <c r="K111" s="130">
        <f t="shared" si="38"/>
        <v>0</v>
      </c>
      <c r="L111" s="130">
        <f t="shared" si="38"/>
        <v>0</v>
      </c>
      <c r="M111" s="130">
        <f t="shared" si="38"/>
        <v>0</v>
      </c>
      <c r="N111" s="130">
        <f t="shared" si="38"/>
        <v>0</v>
      </c>
      <c r="O111" s="130">
        <f t="shared" si="38"/>
        <v>0</v>
      </c>
      <c r="P111" s="130">
        <f t="shared" si="38"/>
        <v>0</v>
      </c>
      <c r="Q111" s="130">
        <f t="shared" si="38"/>
        <v>0</v>
      </c>
      <c r="R111" s="130">
        <f t="shared" si="38"/>
        <v>0</v>
      </c>
      <c r="S111" s="130">
        <f t="shared" si="38"/>
        <v>0</v>
      </c>
      <c r="T111" s="130">
        <f t="shared" si="38"/>
        <v>0</v>
      </c>
      <c r="U111" s="130">
        <f t="shared" si="38"/>
        <v>0</v>
      </c>
      <c r="V111" s="130">
        <f t="shared" si="38"/>
        <v>0</v>
      </c>
      <c r="W111" s="130">
        <f t="shared" si="38"/>
        <v>0</v>
      </c>
      <c r="X111" s="130">
        <f t="shared" si="38"/>
        <v>0</v>
      </c>
      <c r="Y111" s="130">
        <f t="shared" si="38"/>
        <v>0</v>
      </c>
      <c r="Z111" s="130">
        <f t="shared" si="38"/>
        <v>0</v>
      </c>
      <c r="AA111" s="130">
        <f t="shared" si="38"/>
        <v>0</v>
      </c>
      <c r="AB111" s="130">
        <f t="shared" si="38"/>
        <v>0</v>
      </c>
      <c r="AC111" s="130">
        <f t="shared" si="38"/>
        <v>0</v>
      </c>
      <c r="AD111" s="130">
        <f t="shared" si="38"/>
        <v>0</v>
      </c>
      <c r="AE111" s="130">
        <f t="shared" si="38"/>
        <v>0</v>
      </c>
      <c r="AF111" s="130">
        <f t="shared" si="38"/>
        <v>0</v>
      </c>
      <c r="AG111" s="130">
        <f t="shared" si="38"/>
        <v>0</v>
      </c>
      <c r="AH111" s="130">
        <f t="shared" si="38"/>
        <v>0</v>
      </c>
      <c r="AI111" s="130">
        <f t="shared" si="38"/>
        <v>0</v>
      </c>
      <c r="AJ111" s="57">
        <f>SUM(F111:AI111)</f>
        <v>0</v>
      </c>
    </row>
    <row r="112" spans="1:36" ht="13.8">
      <c r="A112" s="17"/>
      <c r="B112" s="236"/>
      <c r="C112" s="238" t="s">
        <v>123</v>
      </c>
      <c r="D112" s="84"/>
      <c r="E112" s="85"/>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7"/>
    </row>
    <row r="113" spans="1:36" ht="13.8">
      <c r="A113" s="17"/>
      <c r="B113" s="237"/>
      <c r="C113" s="238" t="s">
        <v>124</v>
      </c>
      <c r="D113" s="84"/>
      <c r="E113" s="85"/>
      <c r="F113" s="130"/>
      <c r="G113" s="130"/>
      <c r="H113" s="130"/>
      <c r="I113" s="130"/>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57"/>
    </row>
    <row r="114" spans="1:36" ht="13.8">
      <c r="A114" s="17"/>
      <c r="B114" s="124" t="s">
        <v>125</v>
      </c>
      <c r="C114" s="84"/>
      <c r="D114" s="87"/>
      <c r="E114" s="88"/>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7">
        <f t="shared" si="39" ref="AJ114:AJ127">SUM(F114:AI114)</f>
        <v>0</v>
      </c>
    </row>
    <row r="115" spans="1:36" ht="13.8">
      <c r="A115" s="17"/>
      <c r="B115" s="124" t="s">
        <v>126</v>
      </c>
      <c r="C115" s="84"/>
      <c r="D115" s="87"/>
      <c r="E115" s="88"/>
      <c r="F115" s="130">
        <f>$F$89-SUM($F$75:F75)</f>
        <v>0</v>
      </c>
      <c r="G115" s="130">
        <f>$F$89-SUM($F$75:G75)</f>
        <v>0</v>
      </c>
      <c r="H115" s="130">
        <f>$F$89-SUM($F$75:H75)</f>
        <v>0</v>
      </c>
      <c r="I115" s="130">
        <f>$F$89-SUM($F$75:I75)</f>
        <v>0</v>
      </c>
      <c r="J115" s="130">
        <f>$F$89-SUM($F$75:J75)</f>
        <v>0</v>
      </c>
      <c r="K115" s="130">
        <f>$F$89-SUM($F$75:K75)</f>
        <v>0</v>
      </c>
      <c r="L115" s="130">
        <f>$F$89-SUM($F$75:L75)</f>
        <v>0</v>
      </c>
      <c r="M115" s="130">
        <f>$F$89-SUM($F$75:M75)</f>
        <v>0</v>
      </c>
      <c r="N115" s="130">
        <f>$F$89-SUM($F$75:N75)</f>
        <v>0</v>
      </c>
      <c r="O115" s="130">
        <f>$F$89-SUM($F$75:O75)</f>
        <v>0</v>
      </c>
      <c r="P115" s="130">
        <f>$F$89-SUM($F$75:P75)</f>
        <v>0</v>
      </c>
      <c r="Q115" s="130">
        <f>$F$89-SUM($F$75:Q75)</f>
        <v>0</v>
      </c>
      <c r="R115" s="130">
        <f>$F$89-SUM($F$75:R75)</f>
        <v>0</v>
      </c>
      <c r="S115" s="130">
        <f>$F$89-SUM($F$75:S75)</f>
        <v>0</v>
      </c>
      <c r="T115" s="130">
        <f>$F$89-SUM($F$75:T75)</f>
        <v>0</v>
      </c>
      <c r="U115" s="130">
        <f>$F$89-SUM($F$75:U75)</f>
        <v>0</v>
      </c>
      <c r="V115" s="130">
        <f>$F$89-SUM($F$75:V75)</f>
        <v>0</v>
      </c>
      <c r="W115" s="130">
        <f>$F$89-SUM($F$75:W75)</f>
        <v>0</v>
      </c>
      <c r="X115" s="130">
        <f>$F$89-SUM($F$75:X75)</f>
        <v>0</v>
      </c>
      <c r="Y115" s="130">
        <f>$F$89-SUM($F$75:Y75)</f>
        <v>0</v>
      </c>
      <c r="Z115" s="130">
        <f>$F$89-SUM($F$75:Z75)</f>
        <v>0</v>
      </c>
      <c r="AA115" s="130">
        <f>$F$89-SUM($F$75:AA75)</f>
        <v>0</v>
      </c>
      <c r="AB115" s="130">
        <f>$F$89-SUM($F$75:AB75)</f>
        <v>0</v>
      </c>
      <c r="AC115" s="130">
        <f>$F$89-SUM($F$75:AC75)</f>
        <v>0</v>
      </c>
      <c r="AD115" s="130">
        <f>$F$89-SUM($F$75:AD75)</f>
        <v>0</v>
      </c>
      <c r="AE115" s="130">
        <f>$F$89-SUM($F$75:AE75)</f>
        <v>0</v>
      </c>
      <c r="AF115" s="130">
        <f>$F$89-SUM($F$75:AF75)</f>
        <v>0</v>
      </c>
      <c r="AG115" s="130">
        <f>$F$89-SUM($F$75:AG75)</f>
        <v>0</v>
      </c>
      <c r="AH115" s="130">
        <f>$F$89-SUM($F$75:AH75)</f>
        <v>0</v>
      </c>
      <c r="AI115" s="130">
        <f>$F$89-SUM($F$75:AI75)</f>
        <v>0</v>
      </c>
      <c r="AJ115" s="57">
        <f t="shared" si="39"/>
        <v>0</v>
      </c>
    </row>
    <row r="116" spans="1:36" ht="13.8">
      <c r="A116" s="17"/>
      <c r="B116" s="95"/>
      <c r="C116" s="96"/>
      <c r="D116" s="125"/>
      <c r="E116" s="12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7">
        <f t="shared" si="39"/>
        <v>0</v>
      </c>
    </row>
    <row r="117" spans="1:36" ht="13.8">
      <c r="A117" s="17"/>
      <c r="B117" s="95"/>
      <c r="C117" s="96"/>
      <c r="D117" s="125"/>
      <c r="E117" s="12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7">
        <f t="shared" si="39"/>
        <v>0</v>
      </c>
    </row>
    <row r="118" spans="1:36" ht="13.8">
      <c r="A118" s="17"/>
      <c r="B118" s="127"/>
      <c r="C118" s="125"/>
      <c r="D118" s="125"/>
      <c r="E118" s="126"/>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57">
        <f t="shared" si="39"/>
        <v>0</v>
      </c>
    </row>
    <row r="119" spans="1:36" ht="13.8">
      <c r="A119" s="224" t="s">
        <v>120</v>
      </c>
      <c r="B119" s="128"/>
      <c r="C119" s="128"/>
      <c r="D119" s="128"/>
      <c r="E119" s="129"/>
      <c r="F119" s="45">
        <f t="shared" si="40" ref="F119:AI119">+SUM(F120,F124)</f>
        <v>0</v>
      </c>
      <c r="G119" s="45">
        <f t="shared" si="40"/>
        <v>0</v>
      </c>
      <c r="H119" s="45">
        <f t="shared" si="40"/>
        <v>0</v>
      </c>
      <c r="I119" s="45">
        <f t="shared" si="40"/>
        <v>0</v>
      </c>
      <c r="J119" s="45">
        <f t="shared" si="40"/>
        <v>0</v>
      </c>
      <c r="K119" s="45">
        <f t="shared" si="40"/>
        <v>0</v>
      </c>
      <c r="L119" s="45">
        <f t="shared" si="40"/>
        <v>0</v>
      </c>
      <c r="M119" s="45">
        <f t="shared" si="40"/>
        <v>0</v>
      </c>
      <c r="N119" s="45">
        <f t="shared" si="40"/>
        <v>0</v>
      </c>
      <c r="O119" s="45">
        <f t="shared" si="40"/>
        <v>0</v>
      </c>
      <c r="P119" s="45">
        <f t="shared" si="40"/>
        <v>0</v>
      </c>
      <c r="Q119" s="45">
        <f t="shared" si="40"/>
        <v>0</v>
      </c>
      <c r="R119" s="45">
        <f t="shared" si="40"/>
        <v>0</v>
      </c>
      <c r="S119" s="45">
        <f t="shared" si="40"/>
        <v>0</v>
      </c>
      <c r="T119" s="45">
        <f t="shared" si="40"/>
        <v>0</v>
      </c>
      <c r="U119" s="45">
        <f t="shared" si="40"/>
        <v>0</v>
      </c>
      <c r="V119" s="45">
        <f t="shared" si="40"/>
        <v>0</v>
      </c>
      <c r="W119" s="45">
        <f t="shared" si="40"/>
        <v>0</v>
      </c>
      <c r="X119" s="45">
        <f t="shared" si="40"/>
        <v>0</v>
      </c>
      <c r="Y119" s="45">
        <f t="shared" si="40"/>
        <v>0</v>
      </c>
      <c r="Z119" s="45">
        <f t="shared" si="40"/>
        <v>0</v>
      </c>
      <c r="AA119" s="45">
        <f t="shared" si="40"/>
        <v>0</v>
      </c>
      <c r="AB119" s="45">
        <f t="shared" si="40"/>
        <v>0</v>
      </c>
      <c r="AC119" s="45">
        <f t="shared" si="40"/>
        <v>0</v>
      </c>
      <c r="AD119" s="45">
        <f t="shared" si="40"/>
        <v>0</v>
      </c>
      <c r="AE119" s="45">
        <f t="shared" si="40"/>
        <v>0</v>
      </c>
      <c r="AF119" s="45">
        <f t="shared" si="40"/>
        <v>0</v>
      </c>
      <c r="AG119" s="45">
        <f t="shared" si="40"/>
        <v>0</v>
      </c>
      <c r="AH119" s="45">
        <f t="shared" si="40"/>
        <v>0</v>
      </c>
      <c r="AI119" s="45">
        <f t="shared" si="40"/>
        <v>0</v>
      </c>
      <c r="AJ119" s="46">
        <f t="shared" si="39"/>
        <v>0</v>
      </c>
    </row>
    <row r="120" spans="1:36" ht="13.8">
      <c r="A120" s="41" t="s">
        <v>77</v>
      </c>
      <c r="B120" s="42"/>
      <c r="C120" s="43"/>
      <c r="D120" s="43"/>
      <c r="E120" s="44"/>
      <c r="F120" s="45">
        <f t="shared" si="41" ref="F120:AI120">SUM(F121:F123)</f>
        <v>0</v>
      </c>
      <c r="G120" s="45">
        <f t="shared" si="41"/>
        <v>0</v>
      </c>
      <c r="H120" s="45">
        <f t="shared" si="41"/>
        <v>0</v>
      </c>
      <c r="I120" s="45">
        <f t="shared" si="41"/>
        <v>0</v>
      </c>
      <c r="J120" s="45">
        <f t="shared" si="41"/>
        <v>0</v>
      </c>
      <c r="K120" s="45">
        <f t="shared" si="41"/>
        <v>0</v>
      </c>
      <c r="L120" s="45">
        <f t="shared" si="41"/>
        <v>0</v>
      </c>
      <c r="M120" s="45">
        <f t="shared" si="41"/>
        <v>0</v>
      </c>
      <c r="N120" s="45">
        <f t="shared" si="41"/>
        <v>0</v>
      </c>
      <c r="O120" s="45">
        <f t="shared" si="41"/>
        <v>0</v>
      </c>
      <c r="P120" s="45">
        <f t="shared" si="41"/>
        <v>0</v>
      </c>
      <c r="Q120" s="45">
        <f t="shared" si="41"/>
        <v>0</v>
      </c>
      <c r="R120" s="45">
        <f t="shared" si="41"/>
        <v>0</v>
      </c>
      <c r="S120" s="45">
        <f t="shared" si="41"/>
        <v>0</v>
      </c>
      <c r="T120" s="45">
        <f t="shared" si="41"/>
        <v>0</v>
      </c>
      <c r="U120" s="45">
        <f t="shared" si="41"/>
        <v>0</v>
      </c>
      <c r="V120" s="45">
        <f t="shared" si="41"/>
        <v>0</v>
      </c>
      <c r="W120" s="45">
        <f t="shared" si="41"/>
        <v>0</v>
      </c>
      <c r="X120" s="45">
        <f t="shared" si="41"/>
        <v>0</v>
      </c>
      <c r="Y120" s="45">
        <f t="shared" si="41"/>
        <v>0</v>
      </c>
      <c r="Z120" s="45">
        <f t="shared" si="41"/>
        <v>0</v>
      </c>
      <c r="AA120" s="45">
        <f t="shared" si="41"/>
        <v>0</v>
      </c>
      <c r="AB120" s="45">
        <f t="shared" si="41"/>
        <v>0</v>
      </c>
      <c r="AC120" s="45">
        <f t="shared" si="41"/>
        <v>0</v>
      </c>
      <c r="AD120" s="45">
        <f t="shared" si="41"/>
        <v>0</v>
      </c>
      <c r="AE120" s="45">
        <f t="shared" si="41"/>
        <v>0</v>
      </c>
      <c r="AF120" s="45">
        <f t="shared" si="41"/>
        <v>0</v>
      </c>
      <c r="AG120" s="45">
        <f t="shared" si="41"/>
        <v>0</v>
      </c>
      <c r="AH120" s="45">
        <f t="shared" si="41"/>
        <v>0</v>
      </c>
      <c r="AI120" s="45">
        <f t="shared" si="41"/>
        <v>0</v>
      </c>
      <c r="AJ120" s="103">
        <f t="shared" si="39"/>
        <v>0</v>
      </c>
    </row>
    <row r="121" spans="1:36" ht="13.8">
      <c r="A121" s="17"/>
      <c r="B121" s="107" t="s">
        <v>78</v>
      </c>
      <c r="C121" s="80"/>
      <c r="D121" s="80"/>
      <c r="E121" s="81"/>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135">
        <f t="shared" si="39"/>
        <v>0</v>
      </c>
    </row>
    <row r="122" spans="1:36" ht="13.8">
      <c r="A122" s="17"/>
      <c r="B122" s="124" t="s">
        <v>127</v>
      </c>
      <c r="C122" s="84"/>
      <c r="D122" s="87"/>
      <c r="E122" s="88"/>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7">
        <f t="shared" si="39"/>
        <v>0</v>
      </c>
    </row>
    <row r="123" spans="1:36" ht="13.8">
      <c r="A123" s="17"/>
      <c r="B123" s="95"/>
      <c r="C123" s="96"/>
      <c r="D123" s="125"/>
      <c r="E123" s="126"/>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66">
        <f t="shared" si="39"/>
        <v>0</v>
      </c>
    </row>
    <row r="124" spans="1:36" ht="13.8">
      <c r="A124" s="41" t="s">
        <v>79</v>
      </c>
      <c r="B124" s="42"/>
      <c r="C124" s="43"/>
      <c r="D124" s="43"/>
      <c r="E124" s="44"/>
      <c r="F124" s="45">
        <f>+SUM(F125:F126)</f>
        <v>0</v>
      </c>
      <c r="G124" s="45">
        <f t="shared" si="42" ref="G124:AI124">+SUM(G125:G126)</f>
        <v>0</v>
      </c>
      <c r="H124" s="45">
        <f t="shared" si="42"/>
        <v>0</v>
      </c>
      <c r="I124" s="45">
        <f t="shared" si="42"/>
        <v>0</v>
      </c>
      <c r="J124" s="45">
        <f t="shared" si="42"/>
        <v>0</v>
      </c>
      <c r="K124" s="45">
        <f t="shared" si="42"/>
        <v>0</v>
      </c>
      <c r="L124" s="45">
        <f t="shared" si="42"/>
        <v>0</v>
      </c>
      <c r="M124" s="45">
        <f t="shared" si="42"/>
        <v>0</v>
      </c>
      <c r="N124" s="45">
        <f t="shared" si="42"/>
        <v>0</v>
      </c>
      <c r="O124" s="45">
        <f t="shared" si="42"/>
        <v>0</v>
      </c>
      <c r="P124" s="45">
        <f t="shared" si="42"/>
        <v>0</v>
      </c>
      <c r="Q124" s="45">
        <f t="shared" si="42"/>
        <v>0</v>
      </c>
      <c r="R124" s="45">
        <f t="shared" si="42"/>
        <v>0</v>
      </c>
      <c r="S124" s="45">
        <f t="shared" si="42"/>
        <v>0</v>
      </c>
      <c r="T124" s="45">
        <f t="shared" si="42"/>
        <v>0</v>
      </c>
      <c r="U124" s="45">
        <f t="shared" si="42"/>
        <v>0</v>
      </c>
      <c r="V124" s="45">
        <f t="shared" si="42"/>
        <v>0</v>
      </c>
      <c r="W124" s="45">
        <f t="shared" si="42"/>
        <v>0</v>
      </c>
      <c r="X124" s="45">
        <f t="shared" si="42"/>
        <v>0</v>
      </c>
      <c r="Y124" s="45">
        <f t="shared" si="42"/>
        <v>0</v>
      </c>
      <c r="Z124" s="45">
        <f t="shared" si="42"/>
        <v>0</v>
      </c>
      <c r="AA124" s="45">
        <f t="shared" si="42"/>
        <v>0</v>
      </c>
      <c r="AB124" s="45">
        <f t="shared" si="42"/>
        <v>0</v>
      </c>
      <c r="AC124" s="45">
        <f t="shared" si="42"/>
        <v>0</v>
      </c>
      <c r="AD124" s="45">
        <f t="shared" si="42"/>
        <v>0</v>
      </c>
      <c r="AE124" s="45">
        <f t="shared" si="42"/>
        <v>0</v>
      </c>
      <c r="AF124" s="45">
        <f t="shared" si="42"/>
        <v>0</v>
      </c>
      <c r="AG124" s="45">
        <f t="shared" si="42"/>
        <v>0</v>
      </c>
      <c r="AH124" s="45">
        <f t="shared" si="42"/>
        <v>0</v>
      </c>
      <c r="AI124" s="45">
        <f t="shared" si="42"/>
        <v>0</v>
      </c>
      <c r="AJ124" s="103">
        <f t="shared" si="39"/>
        <v>0</v>
      </c>
    </row>
    <row r="125" spans="1:36" ht="13.8">
      <c r="A125" s="17"/>
      <c r="B125" s="24" t="s">
        <v>80</v>
      </c>
      <c r="C125" s="25"/>
      <c r="D125" s="25"/>
      <c r="E125" s="26"/>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135">
        <f t="shared" si="39"/>
        <v>0</v>
      </c>
    </row>
    <row r="126" spans="1:36" ht="13.8">
      <c r="A126" s="17"/>
      <c r="B126" s="225" t="s">
        <v>121</v>
      </c>
      <c r="C126" s="132"/>
      <c r="D126" s="132"/>
      <c r="E126" s="55"/>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7">
        <f t="shared" si="39"/>
        <v>0</v>
      </c>
    </row>
    <row r="127" spans="1:36" ht="13.8">
      <c r="A127" s="134"/>
      <c r="B127" s="98"/>
      <c r="C127" s="99"/>
      <c r="D127" s="99"/>
      <c r="E127" s="133"/>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3">
        <f t="shared" si="39"/>
        <v>0</v>
      </c>
    </row>
    <row r="128" spans="2:36" ht="13.8">
      <c r="B128" s="239" t="s">
        <v>128</v>
      </c>
      <c r="F128" s="240">
        <f>F109-F119</f>
        <v>0</v>
      </c>
      <c r="G128" s="240">
        <f t="shared" si="43" ref="G128:AJ128">G109-G119</f>
        <v>0</v>
      </c>
      <c r="H128" s="240">
        <f t="shared" si="43"/>
        <v>0</v>
      </c>
      <c r="I128" s="240">
        <f t="shared" si="43"/>
        <v>0</v>
      </c>
      <c r="J128" s="240">
        <f t="shared" si="43"/>
        <v>0</v>
      </c>
      <c r="K128" s="240">
        <f t="shared" si="43"/>
        <v>0</v>
      </c>
      <c r="L128" s="240">
        <f t="shared" si="43"/>
        <v>0</v>
      </c>
      <c r="M128" s="240">
        <f t="shared" si="43"/>
        <v>0</v>
      </c>
      <c r="N128" s="240">
        <f t="shared" si="43"/>
        <v>0</v>
      </c>
      <c r="O128" s="240">
        <f t="shared" si="43"/>
        <v>0</v>
      </c>
      <c r="P128" s="240">
        <f t="shared" si="43"/>
        <v>0</v>
      </c>
      <c r="Q128" s="240">
        <f t="shared" si="43"/>
        <v>0</v>
      </c>
      <c r="R128" s="240">
        <f t="shared" si="43"/>
        <v>0</v>
      </c>
      <c r="S128" s="240">
        <f t="shared" si="43"/>
        <v>0</v>
      </c>
      <c r="T128" s="240">
        <f t="shared" si="43"/>
        <v>0</v>
      </c>
      <c r="U128" s="240">
        <f t="shared" si="43"/>
        <v>0</v>
      </c>
      <c r="V128" s="240">
        <f t="shared" si="43"/>
        <v>0</v>
      </c>
      <c r="W128" s="240">
        <f t="shared" si="43"/>
        <v>0</v>
      </c>
      <c r="X128" s="240">
        <f t="shared" si="43"/>
        <v>0</v>
      </c>
      <c r="Y128" s="240">
        <f t="shared" si="43"/>
        <v>0</v>
      </c>
      <c r="Z128" s="240">
        <f t="shared" si="43"/>
        <v>0</v>
      </c>
      <c r="AA128" s="240">
        <f t="shared" si="43"/>
        <v>0</v>
      </c>
      <c r="AB128" s="240">
        <f t="shared" si="43"/>
        <v>0</v>
      </c>
      <c r="AC128" s="240">
        <f t="shared" si="43"/>
        <v>0</v>
      </c>
      <c r="AD128" s="240">
        <f t="shared" si="43"/>
        <v>0</v>
      </c>
      <c r="AE128" s="240">
        <f t="shared" si="43"/>
        <v>0</v>
      </c>
      <c r="AF128" s="240">
        <f t="shared" si="43"/>
        <v>0</v>
      </c>
      <c r="AG128" s="240">
        <f t="shared" si="43"/>
        <v>0</v>
      </c>
      <c r="AH128" s="240">
        <f t="shared" si="43"/>
        <v>0</v>
      </c>
      <c r="AI128" s="240">
        <f t="shared" si="43"/>
        <v>0</v>
      </c>
      <c r="AJ128" s="240">
        <f t="shared" si="43"/>
        <v>0</v>
      </c>
    </row>
  </sheetData>
  <mergeCells count="14">
    <mergeCell ref="B89:E89"/>
    <mergeCell ref="C14:E14"/>
    <mergeCell ref="B74:E74"/>
    <mergeCell ref="B84:E84"/>
    <mergeCell ref="B85:E85"/>
    <mergeCell ref="B87:E87"/>
    <mergeCell ref="B88:E88"/>
    <mergeCell ref="B86:E86"/>
    <mergeCell ref="AE8:AI8"/>
    <mergeCell ref="F8:J8"/>
    <mergeCell ref="K8:O8"/>
    <mergeCell ref="P8:T8"/>
    <mergeCell ref="U8:Y8"/>
    <mergeCell ref="Z8:AD8"/>
  </mergeCells>
  <pageMargins left="0.7" right="0.7" top="0.75" bottom="0.75" header="0.3" footer="0.3"/>
  <pageSetup orientation="landscape" paperSize="8" scale="40" r:id="rId1"/>
  <rowBreaks count="1" manualBreakCount="1">
    <brk id="10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1907300-6cdf-41f3-a873-55bdb55f8249}">
  <dimension ref="A1:AJ108"/>
  <sheetViews>
    <sheetView showGridLines="0" zoomScale="85" zoomScaleNormal="85" zoomScaleSheetLayoutView="100" workbookViewId="0" topLeftCell="A1">
      <selection pane="topLeft" activeCell="E85" sqref="A85:E85"/>
    </sheetView>
  </sheetViews>
  <sheetFormatPr defaultColWidth="9.005" defaultRowHeight="13.8"/>
  <cols>
    <col min="1" max="4" width="2.125" style="1" customWidth="1"/>
    <col min="5" max="5" width="28.375" style="1" customWidth="1"/>
    <col min="6" max="26" width="11.25" style="1" bestFit="1" customWidth="1"/>
    <col min="27" max="35" width="11.25" style="1" customWidth="1"/>
    <col min="36" max="36" width="11.25" style="1" bestFit="1" customWidth="1"/>
    <col min="37" max="16384" width="9" style="1"/>
  </cols>
  <sheetData>
    <row r="1" spans="1:36" ht="13.8">
      <c r="A1" s="136" t="s">
        <v>138</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213"/>
    </row>
    <row r="3" spans="1:1 36:36" ht="13.8">
      <c r="A3" s="1" t="s">
        <v>15</v>
      </c>
      <c r="AJ3" s="289" t="s">
        <v>82</v>
      </c>
    </row>
    <row r="4" spans="1:36" ht="13.8">
      <c r="A4" s="2" t="s">
        <v>16</v>
      </c>
      <c r="B4" s="3"/>
      <c r="C4" s="3"/>
      <c r="D4" s="3"/>
      <c r="E4" s="4"/>
      <c r="F4" s="5" t="s">
        <v>39</v>
      </c>
      <c r="G4" s="5" t="s">
        <v>40</v>
      </c>
      <c r="H4" s="5" t="s">
        <v>0</v>
      </c>
      <c r="I4" s="5" t="s">
        <v>1</v>
      </c>
      <c r="J4" s="5" t="s">
        <v>2</v>
      </c>
      <c r="K4" s="5" t="s">
        <v>3</v>
      </c>
      <c r="L4" s="5" t="s">
        <v>4</v>
      </c>
      <c r="M4" s="5" t="s">
        <v>5</v>
      </c>
      <c r="N4" s="5" t="s">
        <v>6</v>
      </c>
      <c r="O4" s="5" t="s">
        <v>7</v>
      </c>
      <c r="P4" s="5" t="s">
        <v>8</v>
      </c>
      <c r="Q4" s="5" t="s">
        <v>9</v>
      </c>
      <c r="R4" s="5" t="s">
        <v>10</v>
      </c>
      <c r="S4" s="5" t="s">
        <v>11</v>
      </c>
      <c r="T4" s="5" t="s">
        <v>12</v>
      </c>
      <c r="U4" s="5" t="s">
        <v>13</v>
      </c>
      <c r="V4" s="5" t="s">
        <v>14</v>
      </c>
      <c r="W4" s="5" t="s">
        <v>41</v>
      </c>
      <c r="X4" s="5" t="s">
        <v>42</v>
      </c>
      <c r="Y4" s="5" t="s">
        <v>43</v>
      </c>
      <c r="Z4" s="5" t="s">
        <v>44</v>
      </c>
      <c r="AA4" s="5" t="s">
        <v>45</v>
      </c>
      <c r="AB4" s="5" t="s">
        <v>46</v>
      </c>
      <c r="AC4" s="5" t="s">
        <v>47</v>
      </c>
      <c r="AD4" s="5" t="s">
        <v>48</v>
      </c>
      <c r="AE4" s="5" t="s">
        <v>49</v>
      </c>
      <c r="AF4" s="5" t="s">
        <v>50</v>
      </c>
      <c r="AG4" s="5" t="s">
        <v>51</v>
      </c>
      <c r="AH4" s="5" t="s">
        <v>52</v>
      </c>
      <c r="AI4" s="5" t="s">
        <v>53</v>
      </c>
      <c r="AJ4" s="6"/>
    </row>
    <row r="5" spans="1:36" ht="14.4" thickBot="1">
      <c r="A5" s="7"/>
      <c r="B5" s="8"/>
      <c r="C5" s="8"/>
      <c r="D5" s="8"/>
      <c r="E5" s="9"/>
      <c r="F5" s="10">
        <v>2026</v>
      </c>
      <c r="G5" s="10">
        <f>+F5+1</f>
        <v>2027</v>
      </c>
      <c r="H5" s="10">
        <f>G5+1</f>
        <v>2028</v>
      </c>
      <c r="I5" s="10">
        <f t="shared" si="0" ref="I5:AI5">H5+1</f>
        <v>2029</v>
      </c>
      <c r="J5" s="10">
        <f t="shared" si="0"/>
        <v>2030</v>
      </c>
      <c r="K5" s="10">
        <f t="shared" si="0"/>
        <v>2031</v>
      </c>
      <c r="L5" s="10">
        <f t="shared" si="0"/>
        <v>2032</v>
      </c>
      <c r="M5" s="10">
        <f t="shared" si="0"/>
        <v>2033</v>
      </c>
      <c r="N5" s="10">
        <f t="shared" si="0"/>
        <v>2034</v>
      </c>
      <c r="O5" s="10">
        <f t="shared" si="0"/>
        <v>2035</v>
      </c>
      <c r="P5" s="10">
        <f t="shared" si="0"/>
        <v>2036</v>
      </c>
      <c r="Q5" s="10">
        <f t="shared" si="0"/>
        <v>2037</v>
      </c>
      <c r="R5" s="10">
        <f t="shared" si="0"/>
        <v>2038</v>
      </c>
      <c r="S5" s="10">
        <f t="shared" si="0"/>
        <v>2039</v>
      </c>
      <c r="T5" s="10">
        <f t="shared" si="0"/>
        <v>2040</v>
      </c>
      <c r="U5" s="10">
        <f t="shared" si="0"/>
        <v>2041</v>
      </c>
      <c r="V5" s="10">
        <f t="shared" si="0"/>
        <v>2042</v>
      </c>
      <c r="W5" s="10">
        <f t="shared" si="0"/>
        <v>2043</v>
      </c>
      <c r="X5" s="10">
        <f t="shared" si="0"/>
        <v>2044</v>
      </c>
      <c r="Y5" s="10">
        <f t="shared" si="0"/>
        <v>2045</v>
      </c>
      <c r="Z5" s="10">
        <f t="shared" si="0"/>
        <v>2046</v>
      </c>
      <c r="AA5" s="10">
        <f t="shared" si="0"/>
        <v>2047</v>
      </c>
      <c r="AB5" s="10">
        <f t="shared" si="0"/>
        <v>2048</v>
      </c>
      <c r="AC5" s="10">
        <f t="shared" si="0"/>
        <v>2049</v>
      </c>
      <c r="AD5" s="10">
        <f t="shared" si="0"/>
        <v>2050</v>
      </c>
      <c r="AE5" s="10">
        <f t="shared" si="0"/>
        <v>2051</v>
      </c>
      <c r="AF5" s="10">
        <f t="shared" si="0"/>
        <v>2052</v>
      </c>
      <c r="AG5" s="10">
        <f t="shared" si="0"/>
        <v>2053</v>
      </c>
      <c r="AH5" s="10">
        <f t="shared" si="0"/>
        <v>2054</v>
      </c>
      <c r="AI5" s="10">
        <f t="shared" si="0"/>
        <v>2055</v>
      </c>
      <c r="AJ5" s="11" t="s">
        <v>17</v>
      </c>
    </row>
    <row r="6" spans="1:36" ht="14.4" thickTop="1">
      <c r="A6" s="12" t="s">
        <v>18</v>
      </c>
      <c r="B6" s="13"/>
      <c r="C6" s="13"/>
      <c r="D6" s="13"/>
      <c r="E6" s="14"/>
      <c r="F6" s="15">
        <f t="shared" si="1" ref="F6:AI6">SUM(F7,F18)</f>
        <v>0</v>
      </c>
      <c r="G6" s="15">
        <f t="shared" si="1"/>
        <v>0</v>
      </c>
      <c r="H6" s="15">
        <f t="shared" si="1"/>
        <v>0</v>
      </c>
      <c r="I6" s="15">
        <f t="shared" si="1"/>
        <v>0</v>
      </c>
      <c r="J6" s="15">
        <f t="shared" si="1"/>
        <v>0</v>
      </c>
      <c r="K6" s="15">
        <f t="shared" si="1"/>
        <v>0</v>
      </c>
      <c r="L6" s="15">
        <f t="shared" si="1"/>
        <v>0</v>
      </c>
      <c r="M6" s="15">
        <f t="shared" si="1"/>
        <v>0</v>
      </c>
      <c r="N6" s="15">
        <f t="shared" si="1"/>
        <v>0</v>
      </c>
      <c r="O6" s="15">
        <f t="shared" si="1"/>
        <v>0</v>
      </c>
      <c r="P6" s="15">
        <f t="shared" si="1"/>
        <v>0</v>
      </c>
      <c r="Q6" s="15">
        <f t="shared" si="1"/>
        <v>0</v>
      </c>
      <c r="R6" s="15">
        <f t="shared" si="1"/>
        <v>0</v>
      </c>
      <c r="S6" s="15">
        <f t="shared" si="1"/>
        <v>0</v>
      </c>
      <c r="T6" s="15">
        <f t="shared" si="1"/>
        <v>0</v>
      </c>
      <c r="U6" s="15">
        <f t="shared" si="1"/>
        <v>0</v>
      </c>
      <c r="V6" s="15">
        <f t="shared" si="1"/>
        <v>0</v>
      </c>
      <c r="W6" s="15">
        <f t="shared" si="1"/>
        <v>0</v>
      </c>
      <c r="X6" s="15">
        <f t="shared" si="1"/>
        <v>0</v>
      </c>
      <c r="Y6" s="15">
        <f t="shared" si="1"/>
        <v>0</v>
      </c>
      <c r="Z6" s="15">
        <f t="shared" si="1"/>
        <v>0</v>
      </c>
      <c r="AA6" s="15">
        <f t="shared" si="1"/>
        <v>0</v>
      </c>
      <c r="AB6" s="15">
        <f t="shared" si="1"/>
        <v>0</v>
      </c>
      <c r="AC6" s="15">
        <f t="shared" si="1"/>
        <v>0</v>
      </c>
      <c r="AD6" s="15">
        <f t="shared" si="1"/>
        <v>0</v>
      </c>
      <c r="AE6" s="15">
        <f t="shared" si="1"/>
        <v>0</v>
      </c>
      <c r="AF6" s="15">
        <f t="shared" si="1"/>
        <v>0</v>
      </c>
      <c r="AG6" s="15">
        <f t="shared" si="1"/>
        <v>0</v>
      </c>
      <c r="AH6" s="15">
        <f t="shared" si="1"/>
        <v>0</v>
      </c>
      <c r="AI6" s="15">
        <f t="shared" si="1"/>
        <v>0</v>
      </c>
      <c r="AJ6" s="16">
        <f t="shared" si="2" ref="AJ6:AJ25">SUM(F6:AI6)</f>
        <v>0</v>
      </c>
    </row>
    <row r="7" spans="1:36" ht="13.8">
      <c r="A7" s="17"/>
      <c r="B7" s="112" t="s">
        <v>19</v>
      </c>
      <c r="C7" s="113"/>
      <c r="D7" s="19"/>
      <c r="E7" s="20"/>
      <c r="F7" s="21">
        <f>F8+F9+F10+F14+F15+F16+F17</f>
        <v>0</v>
      </c>
      <c r="G7" s="21">
        <f t="shared" si="3" ref="G7:AI7">G8+G9+G10+G14+G15+G16+G17</f>
        <v>0</v>
      </c>
      <c r="H7" s="21">
        <f t="shared" si="3"/>
        <v>0</v>
      </c>
      <c r="I7" s="21">
        <f t="shared" si="3"/>
        <v>0</v>
      </c>
      <c r="J7" s="21">
        <f t="shared" si="3"/>
        <v>0</v>
      </c>
      <c r="K7" s="21">
        <f t="shared" si="3"/>
        <v>0</v>
      </c>
      <c r="L7" s="21">
        <f t="shared" si="3"/>
        <v>0</v>
      </c>
      <c r="M7" s="21">
        <f t="shared" si="3"/>
        <v>0</v>
      </c>
      <c r="N7" s="21">
        <f t="shared" si="3"/>
        <v>0</v>
      </c>
      <c r="O7" s="21">
        <f t="shared" si="3"/>
        <v>0</v>
      </c>
      <c r="P7" s="21">
        <f t="shared" si="3"/>
        <v>0</v>
      </c>
      <c r="Q7" s="21">
        <f t="shared" si="3"/>
        <v>0</v>
      </c>
      <c r="R7" s="21">
        <f t="shared" si="3"/>
        <v>0</v>
      </c>
      <c r="S7" s="21">
        <f t="shared" si="3"/>
        <v>0</v>
      </c>
      <c r="T7" s="21">
        <f t="shared" si="3"/>
        <v>0</v>
      </c>
      <c r="U7" s="21">
        <f t="shared" si="3"/>
        <v>0</v>
      </c>
      <c r="V7" s="21">
        <f t="shared" si="3"/>
        <v>0</v>
      </c>
      <c r="W7" s="21">
        <f t="shared" si="3"/>
        <v>0</v>
      </c>
      <c r="X7" s="21">
        <f t="shared" si="3"/>
        <v>0</v>
      </c>
      <c r="Y7" s="21">
        <f t="shared" si="3"/>
        <v>0</v>
      </c>
      <c r="Z7" s="21">
        <f t="shared" si="3"/>
        <v>0</v>
      </c>
      <c r="AA7" s="21">
        <f t="shared" si="3"/>
        <v>0</v>
      </c>
      <c r="AB7" s="21">
        <f t="shared" si="3"/>
        <v>0</v>
      </c>
      <c r="AC7" s="21">
        <f t="shared" si="3"/>
        <v>0</v>
      </c>
      <c r="AD7" s="21">
        <f t="shared" si="3"/>
        <v>0</v>
      </c>
      <c r="AE7" s="21">
        <f t="shared" si="3"/>
        <v>0</v>
      </c>
      <c r="AF7" s="21">
        <f t="shared" si="3"/>
        <v>0</v>
      </c>
      <c r="AG7" s="21">
        <f t="shared" si="3"/>
        <v>0</v>
      </c>
      <c r="AH7" s="21">
        <f t="shared" si="3"/>
        <v>0</v>
      </c>
      <c r="AI7" s="21">
        <f t="shared" si="3"/>
        <v>0</v>
      </c>
      <c r="AJ7" s="22">
        <f t="shared" si="2"/>
        <v>0</v>
      </c>
    </row>
    <row r="8" spans="1:36" ht="13.8">
      <c r="A8" s="17"/>
      <c r="B8" s="23"/>
      <c r="C8" s="263"/>
      <c r="D8" s="264"/>
      <c r="E8" s="265"/>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8">
        <f t="shared" si="2"/>
        <v>0</v>
      </c>
    </row>
    <row r="9" spans="1:36" ht="13.8">
      <c r="A9" s="17"/>
      <c r="B9" s="23"/>
      <c r="C9" s="266"/>
      <c r="D9" s="267"/>
      <c r="E9" s="268"/>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5">
        <f t="shared" si="2"/>
        <v>0</v>
      </c>
    </row>
    <row r="10" spans="1:36" ht="13.8">
      <c r="A10" s="17"/>
      <c r="B10" s="23"/>
      <c r="C10" s="266"/>
      <c r="D10" s="267"/>
      <c r="E10" s="268"/>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5">
        <f t="shared" si="2"/>
        <v>0</v>
      </c>
    </row>
    <row r="11" spans="1:36" ht="13.8">
      <c r="A11" s="17"/>
      <c r="B11" s="23"/>
      <c r="C11" s="266"/>
      <c r="D11" s="267"/>
      <c r="E11" s="268"/>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7">
        <f t="shared" si="2"/>
        <v>0</v>
      </c>
    </row>
    <row r="12" spans="1:36" ht="13.8">
      <c r="A12" s="17"/>
      <c r="B12" s="23"/>
      <c r="C12" s="266"/>
      <c r="D12" s="267"/>
      <c r="E12" s="268"/>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6">
        <f t="shared" si="2"/>
        <v>0</v>
      </c>
    </row>
    <row r="13" spans="1:36" ht="13.8">
      <c r="A13" s="17"/>
      <c r="B13" s="23"/>
      <c r="C13" s="266"/>
      <c r="D13" s="267"/>
      <c r="E13" s="268"/>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6">
        <f t="shared" si="2"/>
        <v>0</v>
      </c>
    </row>
    <row r="14" spans="1:36" ht="13.8">
      <c r="A14" s="17"/>
      <c r="B14" s="23"/>
      <c r="C14" s="220"/>
      <c r="D14" s="203"/>
      <c r="E14" s="69"/>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6">
        <f t="shared" si="2"/>
        <v>0</v>
      </c>
    </row>
    <row r="15" spans="1:36" ht="13.8">
      <c r="A15" s="17"/>
      <c r="B15" s="23"/>
      <c r="C15" s="220"/>
      <c r="D15" s="203"/>
      <c r="E15" s="69"/>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6">
        <f t="shared" si="2"/>
        <v>0</v>
      </c>
    </row>
    <row r="16" spans="1:36" ht="13.8">
      <c r="A16" s="17"/>
      <c r="B16" s="23"/>
      <c r="C16" s="220"/>
      <c r="D16" s="203"/>
      <c r="E16" s="69"/>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6">
        <f t="shared" si="2"/>
        <v>0</v>
      </c>
    </row>
    <row r="17" spans="1:36" ht="13.8">
      <c r="A17" s="17"/>
      <c r="B17" s="23"/>
      <c r="C17" s="29"/>
      <c r="D17" s="30"/>
      <c r="E17" s="31"/>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3">
        <f t="shared" si="2"/>
        <v>0</v>
      </c>
    </row>
    <row r="18" spans="1:36" ht="13.8">
      <c r="A18" s="34"/>
      <c r="B18" s="112" t="s">
        <v>21</v>
      </c>
      <c r="C18" s="19"/>
      <c r="D18" s="19"/>
      <c r="E18" s="35"/>
      <c r="F18" s="21">
        <f>SUM(F19:F19)</f>
        <v>0</v>
      </c>
      <c r="G18" s="21">
        <f t="shared" si="4" ref="G18:AI18">SUM(G19:G19)</f>
        <v>0</v>
      </c>
      <c r="H18" s="21">
        <f t="shared" si="4"/>
        <v>0</v>
      </c>
      <c r="I18" s="21">
        <f t="shared" si="4"/>
        <v>0</v>
      </c>
      <c r="J18" s="21">
        <f t="shared" si="4"/>
        <v>0</v>
      </c>
      <c r="K18" s="21">
        <f t="shared" si="4"/>
        <v>0</v>
      </c>
      <c r="L18" s="21">
        <f t="shared" si="4"/>
        <v>0</v>
      </c>
      <c r="M18" s="21">
        <f t="shared" si="4"/>
        <v>0</v>
      </c>
      <c r="N18" s="21">
        <f t="shared" si="4"/>
        <v>0</v>
      </c>
      <c r="O18" s="21">
        <f t="shared" si="4"/>
        <v>0</v>
      </c>
      <c r="P18" s="21">
        <f t="shared" si="4"/>
        <v>0</v>
      </c>
      <c r="Q18" s="21">
        <f t="shared" si="4"/>
        <v>0</v>
      </c>
      <c r="R18" s="21">
        <f t="shared" si="4"/>
        <v>0</v>
      </c>
      <c r="S18" s="21">
        <f t="shared" si="4"/>
        <v>0</v>
      </c>
      <c r="T18" s="21">
        <f t="shared" si="4"/>
        <v>0</v>
      </c>
      <c r="U18" s="21">
        <f t="shared" si="4"/>
        <v>0</v>
      </c>
      <c r="V18" s="21">
        <f t="shared" si="4"/>
        <v>0</v>
      </c>
      <c r="W18" s="21">
        <f t="shared" si="4"/>
        <v>0</v>
      </c>
      <c r="X18" s="21">
        <f t="shared" si="4"/>
        <v>0</v>
      </c>
      <c r="Y18" s="21">
        <f t="shared" si="4"/>
        <v>0</v>
      </c>
      <c r="Z18" s="21">
        <f t="shared" si="4"/>
        <v>0</v>
      </c>
      <c r="AA18" s="21">
        <f t="shared" si="4"/>
        <v>0</v>
      </c>
      <c r="AB18" s="21">
        <f t="shared" si="4"/>
        <v>0</v>
      </c>
      <c r="AC18" s="21">
        <f t="shared" si="4"/>
        <v>0</v>
      </c>
      <c r="AD18" s="21">
        <f t="shared" si="4"/>
        <v>0</v>
      </c>
      <c r="AE18" s="21">
        <f t="shared" si="4"/>
        <v>0</v>
      </c>
      <c r="AF18" s="21">
        <f t="shared" si="4"/>
        <v>0</v>
      </c>
      <c r="AG18" s="21">
        <f t="shared" si="4"/>
        <v>0</v>
      </c>
      <c r="AH18" s="21">
        <f t="shared" si="4"/>
        <v>0</v>
      </c>
      <c r="AI18" s="21">
        <f t="shared" si="4"/>
        <v>0</v>
      </c>
      <c r="AJ18" s="36">
        <f t="shared" si="2"/>
        <v>0</v>
      </c>
    </row>
    <row r="19" spans="1:36" ht="13.8">
      <c r="A19" s="17"/>
      <c r="B19" s="23"/>
      <c r="C19" s="37"/>
      <c r="D19" s="38"/>
      <c r="E19" s="39"/>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22">
        <f t="shared" si="2"/>
        <v>0</v>
      </c>
    </row>
    <row r="20" spans="1:36" ht="13.8">
      <c r="A20" s="41" t="s">
        <v>22</v>
      </c>
      <c r="B20" s="42"/>
      <c r="C20" s="43"/>
      <c r="D20" s="43"/>
      <c r="E20" s="44"/>
      <c r="F20" s="45">
        <f t="shared" si="5" ref="F20:AI20">SUM(F21,F41)</f>
        <v>0</v>
      </c>
      <c r="G20" s="45">
        <f t="shared" si="5"/>
        <v>0</v>
      </c>
      <c r="H20" s="45">
        <f t="shared" si="5"/>
        <v>0</v>
      </c>
      <c r="I20" s="45">
        <f t="shared" si="5"/>
        <v>0</v>
      </c>
      <c r="J20" s="45">
        <f t="shared" si="5"/>
        <v>0</v>
      </c>
      <c r="K20" s="45">
        <f t="shared" si="5"/>
        <v>0</v>
      </c>
      <c r="L20" s="45">
        <f t="shared" si="5"/>
        <v>0</v>
      </c>
      <c r="M20" s="45">
        <f t="shared" si="5"/>
        <v>0</v>
      </c>
      <c r="N20" s="45">
        <f t="shared" si="5"/>
        <v>0</v>
      </c>
      <c r="O20" s="45">
        <f t="shared" si="5"/>
        <v>0</v>
      </c>
      <c r="P20" s="45">
        <f t="shared" si="5"/>
        <v>0</v>
      </c>
      <c r="Q20" s="45">
        <f t="shared" si="5"/>
        <v>0</v>
      </c>
      <c r="R20" s="45">
        <f t="shared" si="5"/>
        <v>0</v>
      </c>
      <c r="S20" s="45">
        <f t="shared" si="5"/>
        <v>0</v>
      </c>
      <c r="T20" s="45">
        <f t="shared" si="5"/>
        <v>0</v>
      </c>
      <c r="U20" s="45">
        <f t="shared" si="5"/>
        <v>0</v>
      </c>
      <c r="V20" s="45">
        <f t="shared" si="5"/>
        <v>0</v>
      </c>
      <c r="W20" s="45">
        <f t="shared" si="5"/>
        <v>0</v>
      </c>
      <c r="X20" s="45">
        <f t="shared" si="5"/>
        <v>0</v>
      </c>
      <c r="Y20" s="45">
        <f t="shared" si="5"/>
        <v>0</v>
      </c>
      <c r="Z20" s="45">
        <f t="shared" si="5"/>
        <v>0</v>
      </c>
      <c r="AA20" s="45">
        <f t="shared" si="5"/>
        <v>0</v>
      </c>
      <c r="AB20" s="45">
        <f t="shared" si="5"/>
        <v>0</v>
      </c>
      <c r="AC20" s="45">
        <f t="shared" si="5"/>
        <v>0</v>
      </c>
      <c r="AD20" s="45">
        <f t="shared" si="5"/>
        <v>0</v>
      </c>
      <c r="AE20" s="45">
        <f t="shared" si="5"/>
        <v>0</v>
      </c>
      <c r="AF20" s="45">
        <f t="shared" si="5"/>
        <v>0</v>
      </c>
      <c r="AG20" s="45">
        <f t="shared" si="5"/>
        <v>0</v>
      </c>
      <c r="AH20" s="45">
        <f t="shared" si="5"/>
        <v>0</v>
      </c>
      <c r="AI20" s="45">
        <f t="shared" si="5"/>
        <v>0</v>
      </c>
      <c r="AJ20" s="46">
        <f t="shared" si="2"/>
        <v>0</v>
      </c>
    </row>
    <row r="21" spans="1:36" ht="13.8">
      <c r="A21" s="17"/>
      <c r="B21" s="18" t="s">
        <v>23</v>
      </c>
      <c r="C21" s="19"/>
      <c r="D21" s="19"/>
      <c r="E21" s="35"/>
      <c r="F21" s="21">
        <f>F22</f>
        <v>0</v>
      </c>
      <c r="G21" s="21">
        <f t="shared" si="6" ref="G21:AI21">G22</f>
        <v>0</v>
      </c>
      <c r="H21" s="21">
        <f t="shared" si="6"/>
        <v>0</v>
      </c>
      <c r="I21" s="21">
        <f t="shared" si="6"/>
        <v>0</v>
      </c>
      <c r="J21" s="21">
        <f t="shared" si="6"/>
        <v>0</v>
      </c>
      <c r="K21" s="21">
        <f t="shared" si="6"/>
        <v>0</v>
      </c>
      <c r="L21" s="21">
        <f t="shared" si="6"/>
        <v>0</v>
      </c>
      <c r="M21" s="21">
        <f t="shared" si="6"/>
        <v>0</v>
      </c>
      <c r="N21" s="21">
        <f t="shared" si="6"/>
        <v>0</v>
      </c>
      <c r="O21" s="21">
        <f t="shared" si="6"/>
        <v>0</v>
      </c>
      <c r="P21" s="21">
        <f t="shared" si="6"/>
        <v>0</v>
      </c>
      <c r="Q21" s="21">
        <f t="shared" si="6"/>
        <v>0</v>
      </c>
      <c r="R21" s="21">
        <f t="shared" si="6"/>
        <v>0</v>
      </c>
      <c r="S21" s="21">
        <f t="shared" si="6"/>
        <v>0</v>
      </c>
      <c r="T21" s="21">
        <f t="shared" si="6"/>
        <v>0</v>
      </c>
      <c r="U21" s="21">
        <f t="shared" si="6"/>
        <v>0</v>
      </c>
      <c r="V21" s="21">
        <f t="shared" si="6"/>
        <v>0</v>
      </c>
      <c r="W21" s="21">
        <f t="shared" si="6"/>
        <v>0</v>
      </c>
      <c r="X21" s="21">
        <f t="shared" si="6"/>
        <v>0</v>
      </c>
      <c r="Y21" s="21">
        <f t="shared" si="6"/>
        <v>0</v>
      </c>
      <c r="Z21" s="21">
        <f t="shared" si="6"/>
        <v>0</v>
      </c>
      <c r="AA21" s="21">
        <f t="shared" si="6"/>
        <v>0</v>
      </c>
      <c r="AB21" s="21">
        <f t="shared" si="6"/>
        <v>0</v>
      </c>
      <c r="AC21" s="21">
        <f t="shared" si="6"/>
        <v>0</v>
      </c>
      <c r="AD21" s="21">
        <f t="shared" si="6"/>
        <v>0</v>
      </c>
      <c r="AE21" s="21">
        <f t="shared" si="6"/>
        <v>0</v>
      </c>
      <c r="AF21" s="21">
        <f t="shared" si="6"/>
        <v>0</v>
      </c>
      <c r="AG21" s="21">
        <f t="shared" si="6"/>
        <v>0</v>
      </c>
      <c r="AH21" s="21">
        <f t="shared" si="6"/>
        <v>0</v>
      </c>
      <c r="AI21" s="21">
        <f t="shared" si="6"/>
        <v>0</v>
      </c>
      <c r="AJ21" s="22">
        <f t="shared" si="2"/>
        <v>0</v>
      </c>
    </row>
    <row r="22" spans="1:36" ht="13.8">
      <c r="A22" s="17"/>
      <c r="B22" s="23"/>
      <c r="C22" s="270"/>
      <c r="D22" s="271"/>
      <c r="E22" s="272"/>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22">
        <f t="shared" si="2"/>
        <v>0</v>
      </c>
    </row>
    <row r="23" spans="1:36" ht="13.8">
      <c r="A23" s="17"/>
      <c r="B23" s="23"/>
      <c r="C23" s="273"/>
      <c r="D23" s="263"/>
      <c r="E23" s="274"/>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8">
        <f t="shared" si="2"/>
        <v>0</v>
      </c>
    </row>
    <row r="24" spans="1:36" ht="13.8">
      <c r="A24" s="17"/>
      <c r="B24" s="23"/>
      <c r="C24" s="275"/>
      <c r="D24" s="266"/>
      <c r="E24" s="276"/>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57">
        <f t="shared" si="2"/>
        <v>0</v>
      </c>
    </row>
    <row r="25" spans="1:36" ht="13.8">
      <c r="A25" s="17"/>
      <c r="B25" s="23"/>
      <c r="C25" s="275"/>
      <c r="D25" s="71"/>
      <c r="E25" s="73"/>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7">
        <f t="shared" si="2"/>
        <v>0</v>
      </c>
    </row>
    <row r="26" spans="1:36" ht="13.8">
      <c r="A26" s="17"/>
      <c r="B26" s="23"/>
      <c r="C26" s="275"/>
      <c r="D26" s="71"/>
      <c r="E26" s="73"/>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7">
        <f t="shared" si="7" ref="AJ26:AJ46">SUM(F26:AI26)</f>
        <v>0</v>
      </c>
    </row>
    <row r="27" spans="1:36" ht="13.8">
      <c r="A27" s="17"/>
      <c r="B27" s="23"/>
      <c r="C27" s="275"/>
      <c r="D27" s="71"/>
      <c r="E27" s="73"/>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7">
        <f t="shared" si="7"/>
        <v>0</v>
      </c>
    </row>
    <row r="28" spans="1:36" ht="13.8">
      <c r="A28" s="17"/>
      <c r="B28" s="23"/>
      <c r="C28" s="275"/>
      <c r="D28" s="71"/>
      <c r="E28" s="73"/>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7">
        <f t="shared" si="7"/>
        <v>0</v>
      </c>
    </row>
    <row r="29" spans="1:36" ht="13.8">
      <c r="A29" s="17"/>
      <c r="B29" s="23"/>
      <c r="C29" s="275"/>
      <c r="D29" s="71"/>
      <c r="E29" s="73"/>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7">
        <f t="shared" si="7"/>
        <v>0</v>
      </c>
    </row>
    <row r="30" spans="1:36" ht="13.8">
      <c r="A30" s="17"/>
      <c r="B30" s="23"/>
      <c r="C30" s="275"/>
      <c r="D30" s="71"/>
      <c r="E30" s="7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57">
        <f t="shared" si="7"/>
        <v>0</v>
      </c>
    </row>
    <row r="31" spans="1:36" ht="13.8">
      <c r="A31" s="17"/>
      <c r="B31" s="23"/>
      <c r="C31" s="275"/>
      <c r="D31" s="71"/>
      <c r="E31" s="7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57">
        <f t="shared" si="7"/>
        <v>0</v>
      </c>
    </row>
    <row r="32" spans="1:36" ht="13.8">
      <c r="A32" s="17"/>
      <c r="B32" s="23"/>
      <c r="C32" s="275"/>
      <c r="D32" s="71"/>
      <c r="E32" s="7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57">
        <f t="shared" si="7"/>
        <v>0</v>
      </c>
    </row>
    <row r="33" spans="1:36" ht="13.8">
      <c r="A33" s="17"/>
      <c r="B33" s="23"/>
      <c r="C33" s="275"/>
      <c r="D33" s="71"/>
      <c r="E33" s="7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57">
        <f t="shared" si="7"/>
        <v>0</v>
      </c>
    </row>
    <row r="34" spans="1:36" ht="13.8">
      <c r="A34" s="17"/>
      <c r="B34" s="23"/>
      <c r="C34" s="275"/>
      <c r="D34" s="71"/>
      <c r="E34" s="7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57">
        <f t="shared" si="7"/>
        <v>0</v>
      </c>
    </row>
    <row r="35" spans="1:36" ht="13.8">
      <c r="A35" s="17"/>
      <c r="B35" s="23"/>
      <c r="C35" s="275"/>
      <c r="D35" s="71"/>
      <c r="E35" s="7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57">
        <f t="shared" si="7"/>
        <v>0</v>
      </c>
    </row>
    <row r="36" spans="1:36" ht="13.8">
      <c r="A36" s="17"/>
      <c r="B36" s="23"/>
      <c r="C36" s="275"/>
      <c r="D36" s="71"/>
      <c r="E36" s="73"/>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7">
        <f t="shared" si="7"/>
        <v>0</v>
      </c>
    </row>
    <row r="37" spans="1:36" ht="13.8">
      <c r="A37" s="17"/>
      <c r="B37" s="23"/>
      <c r="C37" s="275"/>
      <c r="D37" s="71"/>
      <c r="E37" s="73"/>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7">
        <f t="shared" si="7"/>
        <v>0</v>
      </c>
    </row>
    <row r="38" spans="1:36" ht="13.8">
      <c r="A38" s="17"/>
      <c r="B38" s="23"/>
      <c r="C38" s="275"/>
      <c r="D38" s="71"/>
      <c r="E38" s="7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6">
        <f t="shared" si="7"/>
        <v>0</v>
      </c>
    </row>
    <row r="39" spans="1:36" ht="13.8">
      <c r="A39" s="17"/>
      <c r="B39" s="23"/>
      <c r="C39" s="275"/>
      <c r="D39" s="71"/>
      <c r="E39" s="7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6">
        <f t="shared" si="7"/>
        <v>0</v>
      </c>
    </row>
    <row r="40" spans="1:36" ht="13.8">
      <c r="A40" s="17"/>
      <c r="B40" s="23"/>
      <c r="C40" s="275"/>
      <c r="D40" s="29"/>
      <c r="E40" s="31"/>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3">
        <f t="shared" si="7"/>
        <v>0</v>
      </c>
    </row>
    <row r="41" spans="1:36" ht="13.8">
      <c r="A41" s="17"/>
      <c r="B41" s="18" t="s">
        <v>29</v>
      </c>
      <c r="C41" s="19"/>
      <c r="D41" s="19"/>
      <c r="E41" s="35"/>
      <c r="F41" s="21">
        <f>SUM(F42:F45)</f>
        <v>0</v>
      </c>
      <c r="G41" s="21">
        <f t="shared" si="8" ref="G41:AI41">SUM(G42:G45)</f>
        <v>0</v>
      </c>
      <c r="H41" s="21">
        <f t="shared" si="8"/>
        <v>0</v>
      </c>
      <c r="I41" s="21">
        <f t="shared" si="8"/>
        <v>0</v>
      </c>
      <c r="J41" s="21">
        <f t="shared" si="8"/>
        <v>0</v>
      </c>
      <c r="K41" s="21">
        <f t="shared" si="8"/>
        <v>0</v>
      </c>
      <c r="L41" s="21">
        <f t="shared" si="8"/>
        <v>0</v>
      </c>
      <c r="M41" s="21">
        <f t="shared" si="8"/>
        <v>0</v>
      </c>
      <c r="N41" s="21">
        <f t="shared" si="8"/>
        <v>0</v>
      </c>
      <c r="O41" s="21">
        <f t="shared" si="8"/>
        <v>0</v>
      </c>
      <c r="P41" s="21">
        <f t="shared" si="8"/>
        <v>0</v>
      </c>
      <c r="Q41" s="21">
        <f t="shared" si="8"/>
        <v>0</v>
      </c>
      <c r="R41" s="21">
        <f t="shared" si="8"/>
        <v>0</v>
      </c>
      <c r="S41" s="21">
        <f t="shared" si="8"/>
        <v>0</v>
      </c>
      <c r="T41" s="21">
        <f t="shared" si="8"/>
        <v>0</v>
      </c>
      <c r="U41" s="21">
        <f t="shared" si="8"/>
        <v>0</v>
      </c>
      <c r="V41" s="21">
        <f t="shared" si="8"/>
        <v>0</v>
      </c>
      <c r="W41" s="21">
        <f t="shared" si="8"/>
        <v>0</v>
      </c>
      <c r="X41" s="21">
        <f t="shared" si="8"/>
        <v>0</v>
      </c>
      <c r="Y41" s="21">
        <f t="shared" si="8"/>
        <v>0</v>
      </c>
      <c r="Z41" s="21">
        <f t="shared" si="8"/>
        <v>0</v>
      </c>
      <c r="AA41" s="21">
        <f t="shared" si="8"/>
        <v>0</v>
      </c>
      <c r="AB41" s="21">
        <f t="shared" si="8"/>
        <v>0</v>
      </c>
      <c r="AC41" s="21">
        <f t="shared" si="8"/>
        <v>0</v>
      </c>
      <c r="AD41" s="21">
        <f t="shared" si="8"/>
        <v>0</v>
      </c>
      <c r="AE41" s="21">
        <f t="shared" si="8"/>
        <v>0</v>
      </c>
      <c r="AF41" s="21">
        <f t="shared" si="8"/>
        <v>0</v>
      </c>
      <c r="AG41" s="21">
        <f t="shared" si="8"/>
        <v>0</v>
      </c>
      <c r="AH41" s="21">
        <f t="shared" si="8"/>
        <v>0</v>
      </c>
      <c r="AI41" s="21">
        <f t="shared" si="8"/>
        <v>0</v>
      </c>
      <c r="AJ41" s="22">
        <f t="shared" si="7"/>
        <v>0</v>
      </c>
    </row>
    <row r="42" spans="1:36" ht="13.8">
      <c r="A42" s="17"/>
      <c r="B42" s="23"/>
      <c r="C42" s="277"/>
      <c r="D42" s="278"/>
      <c r="E42" s="265"/>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8">
        <f t="shared" si="7"/>
        <v>0</v>
      </c>
    </row>
    <row r="43" spans="1:36" ht="13.8">
      <c r="A43" s="17"/>
      <c r="B43" s="23"/>
      <c r="C43" s="71"/>
      <c r="D43" s="72"/>
      <c r="E43" s="73"/>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7">
        <f t="shared" si="7"/>
        <v>0</v>
      </c>
    </row>
    <row r="44" spans="1:36" ht="13.8">
      <c r="A44" s="17"/>
      <c r="B44" s="23"/>
      <c r="C44" s="71"/>
      <c r="D44" s="72"/>
      <c r="E44" s="73"/>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7">
        <f t="shared" si="7"/>
        <v>0</v>
      </c>
    </row>
    <row r="45" spans="1:36" ht="14.4" thickBot="1">
      <c r="A45" s="17"/>
      <c r="B45" s="23"/>
      <c r="C45" s="74"/>
      <c r="D45" s="75"/>
      <c r="E45" s="76"/>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8">
        <f t="shared" si="7"/>
        <v>0</v>
      </c>
    </row>
    <row r="46" spans="1:36" ht="14.4" thickTop="1">
      <c r="A46" s="302" t="s">
        <v>134</v>
      </c>
      <c r="B46" s="303"/>
      <c r="C46" s="303"/>
      <c r="D46" s="303"/>
      <c r="E46" s="304"/>
      <c r="F46" s="230">
        <f t="shared" si="9" ref="F46:AI46">F6-F20</f>
        <v>0</v>
      </c>
      <c r="G46" s="230">
        <f t="shared" si="9"/>
        <v>0</v>
      </c>
      <c r="H46" s="230">
        <f t="shared" si="9"/>
        <v>0</v>
      </c>
      <c r="I46" s="230">
        <f t="shared" si="9"/>
        <v>0</v>
      </c>
      <c r="J46" s="230">
        <f t="shared" si="9"/>
        <v>0</v>
      </c>
      <c r="K46" s="230">
        <f t="shared" si="9"/>
        <v>0</v>
      </c>
      <c r="L46" s="230">
        <f t="shared" si="9"/>
        <v>0</v>
      </c>
      <c r="M46" s="230">
        <f t="shared" si="9"/>
        <v>0</v>
      </c>
      <c r="N46" s="230">
        <f t="shared" si="9"/>
        <v>0</v>
      </c>
      <c r="O46" s="230">
        <f t="shared" si="9"/>
        <v>0</v>
      </c>
      <c r="P46" s="230">
        <f t="shared" si="9"/>
        <v>0</v>
      </c>
      <c r="Q46" s="230">
        <f t="shared" si="9"/>
        <v>0</v>
      </c>
      <c r="R46" s="230">
        <f t="shared" si="9"/>
        <v>0</v>
      </c>
      <c r="S46" s="230">
        <f t="shared" si="9"/>
        <v>0</v>
      </c>
      <c r="T46" s="230">
        <f t="shared" si="9"/>
        <v>0</v>
      </c>
      <c r="U46" s="230">
        <f t="shared" si="9"/>
        <v>0</v>
      </c>
      <c r="V46" s="230">
        <f t="shared" si="9"/>
        <v>0</v>
      </c>
      <c r="W46" s="230">
        <f t="shared" si="9"/>
        <v>0</v>
      </c>
      <c r="X46" s="230">
        <f t="shared" si="9"/>
        <v>0</v>
      </c>
      <c r="Y46" s="230">
        <f t="shared" si="9"/>
        <v>0</v>
      </c>
      <c r="Z46" s="230">
        <f t="shared" si="9"/>
        <v>0</v>
      </c>
      <c r="AA46" s="230">
        <f t="shared" si="9"/>
        <v>0</v>
      </c>
      <c r="AB46" s="230">
        <f t="shared" si="9"/>
        <v>0</v>
      </c>
      <c r="AC46" s="230">
        <f t="shared" si="9"/>
        <v>0</v>
      </c>
      <c r="AD46" s="230">
        <f t="shared" si="9"/>
        <v>0</v>
      </c>
      <c r="AE46" s="230">
        <f t="shared" si="9"/>
        <v>0</v>
      </c>
      <c r="AF46" s="230">
        <f t="shared" si="9"/>
        <v>0</v>
      </c>
      <c r="AG46" s="230">
        <f t="shared" si="9"/>
        <v>0</v>
      </c>
      <c r="AH46" s="230">
        <f t="shared" si="9"/>
        <v>0</v>
      </c>
      <c r="AI46" s="230">
        <f t="shared" si="9"/>
        <v>0</v>
      </c>
      <c r="AJ46" s="230">
        <f t="shared" si="7"/>
        <v>0</v>
      </c>
    </row>
    <row r="47" spans="1:36" ht="13.8">
      <c r="A47" s="116"/>
      <c r="B47" s="116"/>
      <c r="C47" s="116"/>
      <c r="D47" s="116"/>
      <c r="E47" s="116"/>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8"/>
    </row>
    <row r="48" spans="1:36" ht="13.8">
      <c r="A48" s="116"/>
      <c r="B48" s="116"/>
      <c r="C48" s="116"/>
      <c r="D48" s="116"/>
      <c r="E48" s="116"/>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8"/>
    </row>
    <row r="50" spans="1:36" ht="13.8">
      <c r="A50" s="1" t="s">
        <v>31</v>
      </c>
      <c r="F50" s="1" t="s">
        <v>32</v>
      </c>
      <c r="AJ50" s="289" t="s">
        <v>82</v>
      </c>
    </row>
    <row r="51" spans="1:36" ht="13.8">
      <c r="A51" s="2" t="s">
        <v>16</v>
      </c>
      <c r="B51" s="3"/>
      <c r="C51" s="3"/>
      <c r="D51" s="3"/>
      <c r="E51" s="4"/>
      <c r="F51" s="5" t="str">
        <f>F$4</f>
        <v>R8</v>
      </c>
      <c r="G51" s="5" t="str">
        <f t="shared" si="10" ref="G51:AI51">G$4</f>
        <v>R9</v>
      </c>
      <c r="H51" s="5" t="str">
        <f t="shared" si="10"/>
        <v>R10</v>
      </c>
      <c r="I51" s="5" t="str">
        <f t="shared" si="10"/>
        <v>R11</v>
      </c>
      <c r="J51" s="5" t="str">
        <f t="shared" si="10"/>
        <v>R12</v>
      </c>
      <c r="K51" s="5" t="str">
        <f t="shared" si="10"/>
        <v>R13</v>
      </c>
      <c r="L51" s="5" t="str">
        <f t="shared" si="10"/>
        <v>R14</v>
      </c>
      <c r="M51" s="5" t="str">
        <f t="shared" si="10"/>
        <v>R15</v>
      </c>
      <c r="N51" s="5" t="str">
        <f t="shared" si="10"/>
        <v>R16</v>
      </c>
      <c r="O51" s="5" t="str">
        <f t="shared" si="10"/>
        <v>R17</v>
      </c>
      <c r="P51" s="5" t="str">
        <f t="shared" si="10"/>
        <v>R18</v>
      </c>
      <c r="Q51" s="5" t="str">
        <f t="shared" si="10"/>
        <v>R19</v>
      </c>
      <c r="R51" s="5" t="str">
        <f t="shared" si="10"/>
        <v>R20</v>
      </c>
      <c r="S51" s="5" t="str">
        <f t="shared" si="10"/>
        <v>R21</v>
      </c>
      <c r="T51" s="5" t="str">
        <f t="shared" si="10"/>
        <v>R22</v>
      </c>
      <c r="U51" s="5" t="str">
        <f t="shared" si="10"/>
        <v>R23</v>
      </c>
      <c r="V51" s="5" t="str">
        <f t="shared" si="10"/>
        <v>R24</v>
      </c>
      <c r="W51" s="5" t="str">
        <f t="shared" si="10"/>
        <v>R25</v>
      </c>
      <c r="X51" s="5" t="str">
        <f t="shared" si="10"/>
        <v>R26</v>
      </c>
      <c r="Y51" s="5" t="str">
        <f t="shared" si="10"/>
        <v>R27</v>
      </c>
      <c r="Z51" s="5" t="str">
        <f t="shared" si="10"/>
        <v>R28</v>
      </c>
      <c r="AA51" s="5" t="str">
        <f t="shared" si="10"/>
        <v>R29</v>
      </c>
      <c r="AB51" s="5" t="str">
        <f t="shared" si="10"/>
        <v>R30</v>
      </c>
      <c r="AC51" s="5" t="str">
        <f t="shared" si="10"/>
        <v>R31</v>
      </c>
      <c r="AD51" s="5" t="str">
        <f t="shared" si="10"/>
        <v>R32</v>
      </c>
      <c r="AE51" s="5" t="str">
        <f t="shared" si="10"/>
        <v>R33</v>
      </c>
      <c r="AF51" s="5" t="str">
        <f t="shared" si="10"/>
        <v>R34</v>
      </c>
      <c r="AG51" s="5" t="str">
        <f t="shared" si="10"/>
        <v>R35</v>
      </c>
      <c r="AH51" s="5" t="str">
        <f t="shared" si="10"/>
        <v>R36</v>
      </c>
      <c r="AI51" s="5" t="str">
        <f t="shared" si="10"/>
        <v>R37</v>
      </c>
      <c r="AJ51" s="6"/>
    </row>
    <row r="52" spans="1:36" ht="14.4" thickBot="1">
      <c r="A52" s="7"/>
      <c r="B52" s="8"/>
      <c r="C52" s="8"/>
      <c r="D52" s="8"/>
      <c r="E52" s="9"/>
      <c r="F52" s="10">
        <f>F$5</f>
        <v>2026</v>
      </c>
      <c r="G52" s="10">
        <f t="shared" si="11" ref="G52:AI52">G$5</f>
        <v>2027</v>
      </c>
      <c r="H52" s="10">
        <f t="shared" si="11"/>
        <v>2028</v>
      </c>
      <c r="I52" s="10">
        <f t="shared" si="11"/>
        <v>2029</v>
      </c>
      <c r="J52" s="10">
        <f t="shared" si="11"/>
        <v>2030</v>
      </c>
      <c r="K52" s="10">
        <f t="shared" si="11"/>
        <v>2031</v>
      </c>
      <c r="L52" s="10">
        <f t="shared" si="11"/>
        <v>2032</v>
      </c>
      <c r="M52" s="10">
        <f t="shared" si="11"/>
        <v>2033</v>
      </c>
      <c r="N52" s="10">
        <f t="shared" si="11"/>
        <v>2034</v>
      </c>
      <c r="O52" s="10">
        <f t="shared" si="11"/>
        <v>2035</v>
      </c>
      <c r="P52" s="10">
        <f t="shared" si="11"/>
        <v>2036</v>
      </c>
      <c r="Q52" s="10">
        <f t="shared" si="11"/>
        <v>2037</v>
      </c>
      <c r="R52" s="10">
        <f t="shared" si="11"/>
        <v>2038</v>
      </c>
      <c r="S52" s="10">
        <f t="shared" si="11"/>
        <v>2039</v>
      </c>
      <c r="T52" s="10">
        <f t="shared" si="11"/>
        <v>2040</v>
      </c>
      <c r="U52" s="10">
        <f t="shared" si="11"/>
        <v>2041</v>
      </c>
      <c r="V52" s="10">
        <f t="shared" si="11"/>
        <v>2042</v>
      </c>
      <c r="W52" s="10">
        <f t="shared" si="11"/>
        <v>2043</v>
      </c>
      <c r="X52" s="10">
        <f t="shared" si="11"/>
        <v>2044</v>
      </c>
      <c r="Y52" s="10">
        <f t="shared" si="11"/>
        <v>2045</v>
      </c>
      <c r="Z52" s="10">
        <f t="shared" si="11"/>
        <v>2046</v>
      </c>
      <c r="AA52" s="10">
        <f t="shared" si="11"/>
        <v>2047</v>
      </c>
      <c r="AB52" s="10">
        <f t="shared" si="11"/>
        <v>2048</v>
      </c>
      <c r="AC52" s="10">
        <f t="shared" si="11"/>
        <v>2049</v>
      </c>
      <c r="AD52" s="10">
        <f t="shared" si="11"/>
        <v>2050</v>
      </c>
      <c r="AE52" s="10">
        <f t="shared" si="11"/>
        <v>2051</v>
      </c>
      <c r="AF52" s="10">
        <f t="shared" si="11"/>
        <v>2052</v>
      </c>
      <c r="AG52" s="10">
        <f t="shared" si="11"/>
        <v>2053</v>
      </c>
      <c r="AH52" s="10">
        <f t="shared" si="11"/>
        <v>2054</v>
      </c>
      <c r="AI52" s="10">
        <f t="shared" si="11"/>
        <v>2055</v>
      </c>
      <c r="AJ52" s="11" t="s">
        <v>17</v>
      </c>
    </row>
    <row r="53" spans="1:36" ht="14.4" thickTop="1">
      <c r="A53" s="12" t="s">
        <v>33</v>
      </c>
      <c r="B53" s="13"/>
      <c r="C53" s="13"/>
      <c r="D53" s="13"/>
      <c r="E53" s="14"/>
      <c r="F53" s="16">
        <f t="shared" si="12" ref="F53:AI53">SUM(F54:F59)</f>
        <v>0</v>
      </c>
      <c r="G53" s="16">
        <f t="shared" si="12"/>
        <v>0</v>
      </c>
      <c r="H53" s="16">
        <f t="shared" si="12"/>
        <v>0</v>
      </c>
      <c r="I53" s="16">
        <f t="shared" si="12"/>
        <v>0</v>
      </c>
      <c r="J53" s="16">
        <f t="shared" si="12"/>
        <v>0</v>
      </c>
      <c r="K53" s="16">
        <f t="shared" si="12"/>
        <v>0</v>
      </c>
      <c r="L53" s="16">
        <f t="shared" si="12"/>
        <v>0</v>
      </c>
      <c r="M53" s="16">
        <f t="shared" si="12"/>
        <v>0</v>
      </c>
      <c r="N53" s="16">
        <f t="shared" si="12"/>
        <v>0</v>
      </c>
      <c r="O53" s="16">
        <f t="shared" si="12"/>
        <v>0</v>
      </c>
      <c r="P53" s="16">
        <f t="shared" si="12"/>
        <v>0</v>
      </c>
      <c r="Q53" s="16">
        <f t="shared" si="12"/>
        <v>0</v>
      </c>
      <c r="R53" s="16">
        <f t="shared" si="12"/>
        <v>0</v>
      </c>
      <c r="S53" s="16">
        <f t="shared" si="12"/>
        <v>0</v>
      </c>
      <c r="T53" s="16">
        <f t="shared" si="12"/>
        <v>0</v>
      </c>
      <c r="U53" s="16">
        <f t="shared" si="12"/>
        <v>0</v>
      </c>
      <c r="V53" s="16">
        <f t="shared" si="12"/>
        <v>0</v>
      </c>
      <c r="W53" s="16">
        <f t="shared" si="12"/>
        <v>0</v>
      </c>
      <c r="X53" s="16">
        <f t="shared" si="12"/>
        <v>0</v>
      </c>
      <c r="Y53" s="16">
        <f t="shared" si="12"/>
        <v>0</v>
      </c>
      <c r="Z53" s="16">
        <f t="shared" si="12"/>
        <v>0</v>
      </c>
      <c r="AA53" s="16">
        <f t="shared" si="12"/>
        <v>0</v>
      </c>
      <c r="AB53" s="16">
        <f t="shared" si="12"/>
        <v>0</v>
      </c>
      <c r="AC53" s="16">
        <f t="shared" si="12"/>
        <v>0</v>
      </c>
      <c r="AD53" s="16">
        <f t="shared" si="12"/>
        <v>0</v>
      </c>
      <c r="AE53" s="16">
        <f t="shared" si="12"/>
        <v>0</v>
      </c>
      <c r="AF53" s="16">
        <f t="shared" si="12"/>
        <v>0</v>
      </c>
      <c r="AG53" s="16">
        <f t="shared" si="12"/>
        <v>0</v>
      </c>
      <c r="AH53" s="16">
        <f t="shared" si="12"/>
        <v>0</v>
      </c>
      <c r="AI53" s="16">
        <f t="shared" si="12"/>
        <v>0</v>
      </c>
      <c r="AJ53" s="16">
        <f t="shared" si="13" ref="AJ53:AJ83">SUM(F53:AI53)</f>
        <v>0</v>
      </c>
    </row>
    <row r="54" spans="1:36" ht="13.8">
      <c r="A54" s="17"/>
      <c r="B54" s="91"/>
      <c r="C54" s="92"/>
      <c r="D54" s="92"/>
      <c r="E54" s="93"/>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82">
        <f t="shared" si="13"/>
        <v>0</v>
      </c>
    </row>
    <row r="55" spans="1:36" ht="13.8">
      <c r="A55" s="17"/>
      <c r="B55" s="95"/>
      <c r="C55" s="279"/>
      <c r="D55" s="279"/>
      <c r="E55" s="280"/>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06">
        <f t="shared" si="13"/>
        <v>0</v>
      </c>
    </row>
    <row r="56" spans="1:36" ht="13.8">
      <c r="A56" s="17"/>
      <c r="B56" s="95"/>
      <c r="C56" s="279"/>
      <c r="D56" s="279"/>
      <c r="E56" s="280"/>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06">
        <f t="shared" si="13"/>
        <v>0</v>
      </c>
    </row>
    <row r="57" spans="1:36" ht="13.8">
      <c r="A57" s="17"/>
      <c r="B57" s="95"/>
      <c r="C57" s="96"/>
      <c r="D57" s="125"/>
      <c r="E57" s="126"/>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6">
        <f t="shared" si="13"/>
        <v>0</v>
      </c>
    </row>
    <row r="58" spans="1:36" ht="13.8">
      <c r="A58" s="17"/>
      <c r="B58" s="95"/>
      <c r="C58" s="96"/>
      <c r="D58" s="125"/>
      <c r="E58" s="126"/>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6">
        <f t="shared" si="13"/>
        <v>0</v>
      </c>
    </row>
    <row r="59" spans="1:36" ht="13.8">
      <c r="A59" s="17"/>
      <c r="B59" s="95"/>
      <c r="C59" s="96"/>
      <c r="D59" s="125"/>
      <c r="E59" s="126"/>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54">
        <f t="shared" si="13"/>
        <v>0</v>
      </c>
    </row>
    <row r="60" spans="1:36" ht="13.8">
      <c r="A60" s="17"/>
      <c r="B60" s="95"/>
      <c r="C60" s="91"/>
      <c r="D60" s="92"/>
      <c r="E60" s="93"/>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106">
        <f t="shared" si="13"/>
        <v>0</v>
      </c>
    </row>
    <row r="61" spans="1:36" ht="13.8">
      <c r="A61" s="17"/>
      <c r="B61" s="95"/>
      <c r="C61" s="95"/>
      <c r="D61" s="96"/>
      <c r="E61" s="97"/>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6">
        <f t="shared" si="13"/>
        <v>0</v>
      </c>
    </row>
    <row r="62" spans="1:36" ht="13.8">
      <c r="A62" s="17"/>
      <c r="B62" s="95"/>
      <c r="C62" s="95"/>
      <c r="D62" s="96"/>
      <c r="E62" s="97"/>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6">
        <f t="shared" si="13"/>
        <v>0</v>
      </c>
    </row>
    <row r="63" spans="1:36" ht="13.8">
      <c r="A63" s="17"/>
      <c r="B63" s="95"/>
      <c r="C63" s="98"/>
      <c r="D63" s="99"/>
      <c r="E63" s="97"/>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6">
        <f t="shared" si="13"/>
        <v>0</v>
      </c>
    </row>
    <row r="64" spans="1:36" ht="13.8">
      <c r="A64" s="100" t="s">
        <v>36</v>
      </c>
      <c r="B64" s="101"/>
      <c r="C64" s="101"/>
      <c r="D64" s="101"/>
      <c r="E64" s="102"/>
      <c r="F64" s="103">
        <f>SUM(F65:F70)</f>
        <v>0</v>
      </c>
      <c r="G64" s="103">
        <f t="shared" si="14" ref="G64:AI64">SUM(G65:G70)</f>
        <v>0</v>
      </c>
      <c r="H64" s="103">
        <f t="shared" si="14"/>
        <v>0</v>
      </c>
      <c r="I64" s="103">
        <f t="shared" si="14"/>
        <v>0</v>
      </c>
      <c r="J64" s="103">
        <f t="shared" si="14"/>
        <v>0</v>
      </c>
      <c r="K64" s="103">
        <f t="shared" si="14"/>
        <v>0</v>
      </c>
      <c r="L64" s="103">
        <f t="shared" si="14"/>
        <v>0</v>
      </c>
      <c r="M64" s="103">
        <f t="shared" si="14"/>
        <v>0</v>
      </c>
      <c r="N64" s="103">
        <f t="shared" si="14"/>
        <v>0</v>
      </c>
      <c r="O64" s="103">
        <f t="shared" si="14"/>
        <v>0</v>
      </c>
      <c r="P64" s="103">
        <f t="shared" si="14"/>
        <v>0</v>
      </c>
      <c r="Q64" s="103">
        <f t="shared" si="14"/>
        <v>0</v>
      </c>
      <c r="R64" s="103">
        <f t="shared" si="14"/>
        <v>0</v>
      </c>
      <c r="S64" s="103">
        <f t="shared" si="14"/>
        <v>0</v>
      </c>
      <c r="T64" s="103">
        <f t="shared" si="14"/>
        <v>0</v>
      </c>
      <c r="U64" s="103">
        <f t="shared" si="14"/>
        <v>0</v>
      </c>
      <c r="V64" s="103">
        <f t="shared" si="14"/>
        <v>0</v>
      </c>
      <c r="W64" s="103">
        <f t="shared" si="14"/>
        <v>0</v>
      </c>
      <c r="X64" s="103">
        <f t="shared" si="14"/>
        <v>0</v>
      </c>
      <c r="Y64" s="103">
        <f t="shared" si="14"/>
        <v>0</v>
      </c>
      <c r="Z64" s="103">
        <f t="shared" si="14"/>
        <v>0</v>
      </c>
      <c r="AA64" s="103">
        <f t="shared" si="14"/>
        <v>0</v>
      </c>
      <c r="AB64" s="103">
        <f t="shared" si="14"/>
        <v>0</v>
      </c>
      <c r="AC64" s="103">
        <f t="shared" si="14"/>
        <v>0</v>
      </c>
      <c r="AD64" s="103">
        <f t="shared" si="14"/>
        <v>0</v>
      </c>
      <c r="AE64" s="103">
        <f t="shared" si="14"/>
        <v>0</v>
      </c>
      <c r="AF64" s="103">
        <f t="shared" si="14"/>
        <v>0</v>
      </c>
      <c r="AG64" s="103">
        <f t="shared" si="14"/>
        <v>0</v>
      </c>
      <c r="AH64" s="103">
        <f t="shared" si="14"/>
        <v>0</v>
      </c>
      <c r="AI64" s="103">
        <f t="shared" si="14"/>
        <v>0</v>
      </c>
      <c r="AJ64" s="103">
        <f t="shared" si="13"/>
        <v>0</v>
      </c>
    </row>
    <row r="65" spans="1:36" ht="13.8">
      <c r="A65" s="17"/>
      <c r="B65" s="91"/>
      <c r="C65" s="92"/>
      <c r="D65" s="92"/>
      <c r="E65" s="93"/>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82">
        <f t="shared" si="13"/>
        <v>0</v>
      </c>
    </row>
    <row r="66" spans="1:36" ht="13.8">
      <c r="A66" s="17"/>
      <c r="B66" s="281"/>
      <c r="C66" s="279"/>
      <c r="D66" s="279"/>
      <c r="E66" s="280"/>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06">
        <f t="shared" si="13"/>
        <v>0</v>
      </c>
    </row>
    <row r="67" spans="1:36" ht="13.8">
      <c r="A67" s="17"/>
      <c r="B67" s="95"/>
      <c r="C67" s="96"/>
      <c r="D67" s="96"/>
      <c r="E67" s="97"/>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6">
        <f t="shared" si="13"/>
        <v>0</v>
      </c>
    </row>
    <row r="68" spans="1:36" ht="13.8">
      <c r="A68" s="17"/>
      <c r="B68" s="95"/>
      <c r="C68" s="96"/>
      <c r="D68" s="96"/>
      <c r="E68" s="97"/>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6">
        <f t="shared" si="13"/>
        <v>0</v>
      </c>
    </row>
    <row r="69" spans="1:36" ht="13.8">
      <c r="A69" s="17"/>
      <c r="B69" s="95"/>
      <c r="C69" s="96"/>
      <c r="D69" s="125"/>
      <c r="E69" s="126"/>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86">
        <f t="shared" si="13"/>
        <v>0</v>
      </c>
    </row>
    <row r="70" spans="1:36" ht="13.8">
      <c r="A70" s="17"/>
      <c r="B70" s="95"/>
      <c r="C70" s="96"/>
      <c r="D70" s="125"/>
      <c r="E70" s="126"/>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54">
        <f t="shared" si="13"/>
        <v>0</v>
      </c>
    </row>
    <row r="71" spans="1:36" ht="13.8">
      <c r="A71" s="17"/>
      <c r="B71" s="95"/>
      <c r="C71" s="91"/>
      <c r="D71" s="92"/>
      <c r="E71" s="93"/>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106">
        <f t="shared" si="13"/>
        <v>0</v>
      </c>
    </row>
    <row r="72" spans="1:36" ht="13.8">
      <c r="A72" s="17"/>
      <c r="B72" s="95"/>
      <c r="C72" s="95"/>
      <c r="D72" s="96"/>
      <c r="E72" s="97"/>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6">
        <f t="shared" si="13"/>
        <v>0</v>
      </c>
    </row>
    <row r="73" spans="1:36" ht="13.8">
      <c r="A73" s="17"/>
      <c r="B73" s="95"/>
      <c r="C73" s="98"/>
      <c r="D73" s="99"/>
      <c r="E73" s="97"/>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6">
        <f t="shared" si="13"/>
        <v>0</v>
      </c>
    </row>
    <row r="74" spans="1:36" ht="13.8">
      <c r="A74" s="100" t="s">
        <v>37</v>
      </c>
      <c r="B74" s="101"/>
      <c r="C74" s="101"/>
      <c r="D74" s="101"/>
      <c r="E74" s="102"/>
      <c r="F74" s="103">
        <f t="shared" si="15" ref="F74:AI74">SUM(F75:F77)</f>
        <v>0</v>
      </c>
      <c r="G74" s="103">
        <f t="shared" si="15"/>
        <v>0</v>
      </c>
      <c r="H74" s="103">
        <f t="shared" si="15"/>
        <v>0</v>
      </c>
      <c r="I74" s="103">
        <f t="shared" si="15"/>
        <v>0</v>
      </c>
      <c r="J74" s="103">
        <f t="shared" si="15"/>
        <v>0</v>
      </c>
      <c r="K74" s="103">
        <f t="shared" si="15"/>
        <v>0</v>
      </c>
      <c r="L74" s="103">
        <f t="shared" si="15"/>
        <v>0</v>
      </c>
      <c r="M74" s="103">
        <f t="shared" si="15"/>
        <v>0</v>
      </c>
      <c r="N74" s="103">
        <f t="shared" si="15"/>
        <v>0</v>
      </c>
      <c r="O74" s="103">
        <f t="shared" si="15"/>
        <v>0</v>
      </c>
      <c r="P74" s="103">
        <f t="shared" si="15"/>
        <v>0</v>
      </c>
      <c r="Q74" s="103">
        <f t="shared" si="15"/>
        <v>0</v>
      </c>
      <c r="R74" s="103">
        <f t="shared" si="15"/>
        <v>0</v>
      </c>
      <c r="S74" s="103">
        <f t="shared" si="15"/>
        <v>0</v>
      </c>
      <c r="T74" s="103">
        <f t="shared" si="15"/>
        <v>0</v>
      </c>
      <c r="U74" s="103">
        <f t="shared" si="15"/>
        <v>0</v>
      </c>
      <c r="V74" s="103">
        <f t="shared" si="15"/>
        <v>0</v>
      </c>
      <c r="W74" s="103">
        <f t="shared" si="15"/>
        <v>0</v>
      </c>
      <c r="X74" s="103">
        <f t="shared" si="15"/>
        <v>0</v>
      </c>
      <c r="Y74" s="103">
        <f t="shared" si="15"/>
        <v>0</v>
      </c>
      <c r="Z74" s="103">
        <f t="shared" si="15"/>
        <v>0</v>
      </c>
      <c r="AA74" s="103">
        <f t="shared" si="15"/>
        <v>0</v>
      </c>
      <c r="AB74" s="103">
        <f t="shared" si="15"/>
        <v>0</v>
      </c>
      <c r="AC74" s="103">
        <f t="shared" si="15"/>
        <v>0</v>
      </c>
      <c r="AD74" s="103">
        <f t="shared" si="15"/>
        <v>0</v>
      </c>
      <c r="AE74" s="103">
        <f t="shared" si="15"/>
        <v>0</v>
      </c>
      <c r="AF74" s="103">
        <f t="shared" si="15"/>
        <v>0</v>
      </c>
      <c r="AG74" s="103">
        <f t="shared" si="15"/>
        <v>0</v>
      </c>
      <c r="AH74" s="103">
        <f t="shared" si="15"/>
        <v>0</v>
      </c>
      <c r="AI74" s="103">
        <f t="shared" si="15"/>
        <v>0</v>
      </c>
      <c r="AJ74" s="103">
        <f t="shared" si="13"/>
        <v>0</v>
      </c>
    </row>
    <row r="75" spans="1:36" ht="13.8">
      <c r="A75" s="17"/>
      <c r="B75" s="282"/>
      <c r="C75" s="92"/>
      <c r="D75" s="92"/>
      <c r="E75" s="93"/>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82">
        <f t="shared" si="13"/>
        <v>0</v>
      </c>
    </row>
    <row r="76" spans="1:36" ht="13.8">
      <c r="A76" s="17"/>
      <c r="B76" s="283"/>
      <c r="C76" s="96"/>
      <c r="D76" s="96"/>
      <c r="E76" s="97"/>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6">
        <f t="shared" si="13"/>
        <v>0</v>
      </c>
    </row>
    <row r="77" spans="1:36" ht="13.8">
      <c r="A77" s="17"/>
      <c r="B77" s="95"/>
      <c r="C77" s="96"/>
      <c r="D77" s="125"/>
      <c r="E77" s="126"/>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54">
        <f t="shared" si="13"/>
        <v>0</v>
      </c>
    </row>
    <row r="78" spans="1:36" ht="13.8">
      <c r="A78" s="17"/>
      <c r="B78" s="95"/>
      <c r="C78" s="91"/>
      <c r="D78" s="92"/>
      <c r="E78" s="93"/>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106">
        <f t="shared" si="13"/>
        <v>0</v>
      </c>
    </row>
    <row r="79" spans="1:36" ht="13.8">
      <c r="A79" s="17"/>
      <c r="B79" s="95"/>
      <c r="C79" s="95"/>
      <c r="D79" s="96"/>
      <c r="E79" s="97"/>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6">
        <f t="shared" si="13"/>
        <v>0</v>
      </c>
    </row>
    <row r="80" spans="1:36" ht="13.8">
      <c r="A80" s="17"/>
      <c r="B80" s="95"/>
      <c r="C80" s="98"/>
      <c r="D80" s="99"/>
      <c r="E80" s="97"/>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6">
        <f t="shared" si="13"/>
        <v>0</v>
      </c>
    </row>
    <row r="81" spans="1:36" ht="13.8">
      <c r="A81" s="109" t="s">
        <v>38</v>
      </c>
      <c r="B81" s="110"/>
      <c r="C81" s="110"/>
      <c r="D81" s="110"/>
      <c r="E81" s="111"/>
      <c r="F81" s="103">
        <f t="shared" si="16" ref="F81:AI81">SUM(F53,F64,F74)</f>
        <v>0</v>
      </c>
      <c r="G81" s="103">
        <f t="shared" si="16"/>
        <v>0</v>
      </c>
      <c r="H81" s="103">
        <f t="shared" si="16"/>
        <v>0</v>
      </c>
      <c r="I81" s="103">
        <f t="shared" si="16"/>
        <v>0</v>
      </c>
      <c r="J81" s="103">
        <f t="shared" si="16"/>
        <v>0</v>
      </c>
      <c r="K81" s="103">
        <f t="shared" si="16"/>
        <v>0</v>
      </c>
      <c r="L81" s="103">
        <f t="shared" si="16"/>
        <v>0</v>
      </c>
      <c r="M81" s="103">
        <f t="shared" si="16"/>
        <v>0</v>
      </c>
      <c r="N81" s="103">
        <f t="shared" si="16"/>
        <v>0</v>
      </c>
      <c r="O81" s="103">
        <f t="shared" si="16"/>
        <v>0</v>
      </c>
      <c r="P81" s="103">
        <f t="shared" si="16"/>
        <v>0</v>
      </c>
      <c r="Q81" s="103">
        <f t="shared" si="16"/>
        <v>0</v>
      </c>
      <c r="R81" s="103">
        <f t="shared" si="16"/>
        <v>0</v>
      </c>
      <c r="S81" s="103">
        <f t="shared" si="16"/>
        <v>0</v>
      </c>
      <c r="T81" s="103">
        <f t="shared" si="16"/>
        <v>0</v>
      </c>
      <c r="U81" s="103">
        <f t="shared" si="16"/>
        <v>0</v>
      </c>
      <c r="V81" s="103">
        <f t="shared" si="16"/>
        <v>0</v>
      </c>
      <c r="W81" s="103">
        <f t="shared" si="16"/>
        <v>0</v>
      </c>
      <c r="X81" s="103">
        <f t="shared" si="16"/>
        <v>0</v>
      </c>
      <c r="Y81" s="103">
        <f t="shared" si="16"/>
        <v>0</v>
      </c>
      <c r="Z81" s="103">
        <f t="shared" si="16"/>
        <v>0</v>
      </c>
      <c r="AA81" s="103">
        <f t="shared" si="16"/>
        <v>0</v>
      </c>
      <c r="AB81" s="103">
        <f t="shared" si="16"/>
        <v>0</v>
      </c>
      <c r="AC81" s="103">
        <f t="shared" si="16"/>
        <v>0</v>
      </c>
      <c r="AD81" s="103">
        <f t="shared" si="16"/>
        <v>0</v>
      </c>
      <c r="AE81" s="103">
        <f t="shared" si="16"/>
        <v>0</v>
      </c>
      <c r="AF81" s="103">
        <f t="shared" si="16"/>
        <v>0</v>
      </c>
      <c r="AG81" s="103">
        <f t="shared" si="16"/>
        <v>0</v>
      </c>
      <c r="AH81" s="103">
        <f t="shared" si="16"/>
        <v>0</v>
      </c>
      <c r="AI81" s="103">
        <f t="shared" si="16"/>
        <v>0</v>
      </c>
      <c r="AJ81" s="103">
        <f t="shared" si="13"/>
        <v>0</v>
      </c>
    </row>
    <row r="82" spans="1:36" ht="13.8">
      <c r="A82" s="109" t="s">
        <v>118</v>
      </c>
      <c r="B82" s="110"/>
      <c r="C82" s="110"/>
      <c r="D82" s="110"/>
      <c r="E82" s="111"/>
      <c r="F82" s="103">
        <v>0</v>
      </c>
      <c r="G82" s="103">
        <f>+F83</f>
        <v>0</v>
      </c>
      <c r="H82" s="103">
        <f t="shared" si="17" ref="H82:AI82">+G83</f>
        <v>0</v>
      </c>
      <c r="I82" s="103">
        <f t="shared" si="17"/>
        <v>0</v>
      </c>
      <c r="J82" s="103">
        <f t="shared" si="17"/>
        <v>0</v>
      </c>
      <c r="K82" s="103">
        <f t="shared" si="17"/>
        <v>0</v>
      </c>
      <c r="L82" s="103">
        <f t="shared" si="17"/>
        <v>0</v>
      </c>
      <c r="M82" s="103">
        <f t="shared" si="17"/>
        <v>0</v>
      </c>
      <c r="N82" s="103">
        <f t="shared" si="17"/>
        <v>0</v>
      </c>
      <c r="O82" s="103">
        <f t="shared" si="17"/>
        <v>0</v>
      </c>
      <c r="P82" s="103">
        <f t="shared" si="17"/>
        <v>0</v>
      </c>
      <c r="Q82" s="103">
        <f t="shared" si="17"/>
        <v>0</v>
      </c>
      <c r="R82" s="103">
        <f t="shared" si="17"/>
        <v>0</v>
      </c>
      <c r="S82" s="103">
        <f t="shared" si="17"/>
        <v>0</v>
      </c>
      <c r="T82" s="103">
        <f t="shared" si="17"/>
        <v>0</v>
      </c>
      <c r="U82" s="103">
        <f t="shared" si="17"/>
        <v>0</v>
      </c>
      <c r="V82" s="103">
        <f t="shared" si="17"/>
        <v>0</v>
      </c>
      <c r="W82" s="103">
        <f t="shared" si="17"/>
        <v>0</v>
      </c>
      <c r="X82" s="103">
        <f t="shared" si="17"/>
        <v>0</v>
      </c>
      <c r="Y82" s="103">
        <f t="shared" si="17"/>
        <v>0</v>
      </c>
      <c r="Z82" s="103">
        <f t="shared" si="17"/>
        <v>0</v>
      </c>
      <c r="AA82" s="103">
        <f t="shared" si="17"/>
        <v>0</v>
      </c>
      <c r="AB82" s="103">
        <f t="shared" si="17"/>
        <v>0</v>
      </c>
      <c r="AC82" s="103">
        <f t="shared" si="17"/>
        <v>0</v>
      </c>
      <c r="AD82" s="103">
        <f t="shared" si="17"/>
        <v>0</v>
      </c>
      <c r="AE82" s="103">
        <f t="shared" si="17"/>
        <v>0</v>
      </c>
      <c r="AF82" s="103">
        <f t="shared" si="17"/>
        <v>0</v>
      </c>
      <c r="AG82" s="103">
        <f t="shared" si="17"/>
        <v>0</v>
      </c>
      <c r="AH82" s="103">
        <f t="shared" si="17"/>
        <v>0</v>
      </c>
      <c r="AI82" s="103">
        <f t="shared" si="17"/>
        <v>0</v>
      </c>
      <c r="AJ82" s="103">
        <f t="shared" si="13"/>
        <v>0</v>
      </c>
    </row>
    <row r="83" spans="1:36" ht="13.8">
      <c r="A83" s="109" t="s">
        <v>119</v>
      </c>
      <c r="B83" s="110"/>
      <c r="C83" s="110"/>
      <c r="D83" s="110"/>
      <c r="E83" s="111"/>
      <c r="F83" s="103">
        <f>+F81+F82</f>
        <v>0</v>
      </c>
      <c r="G83" s="103">
        <f>+G81+G82</f>
        <v>0</v>
      </c>
      <c r="H83" s="103">
        <f t="shared" si="18" ref="H83:AI83">+H81+H82</f>
        <v>0</v>
      </c>
      <c r="I83" s="103">
        <f t="shared" si="18"/>
        <v>0</v>
      </c>
      <c r="J83" s="103">
        <f t="shared" si="18"/>
        <v>0</v>
      </c>
      <c r="K83" s="103">
        <f t="shared" si="18"/>
        <v>0</v>
      </c>
      <c r="L83" s="103">
        <f t="shared" si="18"/>
        <v>0</v>
      </c>
      <c r="M83" s="103">
        <f t="shared" si="18"/>
        <v>0</v>
      </c>
      <c r="N83" s="103">
        <f t="shared" si="18"/>
        <v>0</v>
      </c>
      <c r="O83" s="103">
        <f t="shared" si="18"/>
        <v>0</v>
      </c>
      <c r="P83" s="103">
        <f t="shared" si="18"/>
        <v>0</v>
      </c>
      <c r="Q83" s="103">
        <f t="shared" si="18"/>
        <v>0</v>
      </c>
      <c r="R83" s="103">
        <f t="shared" si="18"/>
        <v>0</v>
      </c>
      <c r="S83" s="103">
        <f t="shared" si="18"/>
        <v>0</v>
      </c>
      <c r="T83" s="103">
        <f t="shared" si="18"/>
        <v>0</v>
      </c>
      <c r="U83" s="103">
        <f t="shared" si="18"/>
        <v>0</v>
      </c>
      <c r="V83" s="103">
        <f t="shared" si="18"/>
        <v>0</v>
      </c>
      <c r="W83" s="103">
        <f t="shared" si="18"/>
        <v>0</v>
      </c>
      <c r="X83" s="103">
        <f t="shared" si="18"/>
        <v>0</v>
      </c>
      <c r="Y83" s="103">
        <f t="shared" si="18"/>
        <v>0</v>
      </c>
      <c r="Z83" s="103">
        <f t="shared" si="18"/>
        <v>0</v>
      </c>
      <c r="AA83" s="103">
        <f t="shared" si="18"/>
        <v>0</v>
      </c>
      <c r="AB83" s="103">
        <f t="shared" si="18"/>
        <v>0</v>
      </c>
      <c r="AC83" s="103">
        <f t="shared" si="18"/>
        <v>0</v>
      </c>
      <c r="AD83" s="103">
        <f t="shared" si="18"/>
        <v>0</v>
      </c>
      <c r="AE83" s="103">
        <f t="shared" si="18"/>
        <v>0</v>
      </c>
      <c r="AF83" s="103">
        <f t="shared" si="18"/>
        <v>0</v>
      </c>
      <c r="AG83" s="103">
        <f t="shared" si="18"/>
        <v>0</v>
      </c>
      <c r="AH83" s="103">
        <f t="shared" si="18"/>
        <v>0</v>
      </c>
      <c r="AI83" s="103">
        <f t="shared" si="18"/>
        <v>0</v>
      </c>
      <c r="AJ83" s="103">
        <f t="shared" si="13"/>
        <v>0</v>
      </c>
    </row>
    <row r="86" spans="1:1 36:36" ht="13.8">
      <c r="A86" s="1" t="s">
        <v>74</v>
      </c>
      <c r="AJ86" s="289" t="s">
        <v>82</v>
      </c>
    </row>
    <row r="87" spans="1:36" ht="13.8">
      <c r="A87" s="2" t="s">
        <v>16</v>
      </c>
      <c r="B87" s="3"/>
      <c r="C87" s="3"/>
      <c r="D87" s="3"/>
      <c r="E87" s="4"/>
      <c r="F87" s="5" t="s">
        <v>39</v>
      </c>
      <c r="G87" s="5" t="s">
        <v>40</v>
      </c>
      <c r="H87" s="5" t="s">
        <v>0</v>
      </c>
      <c r="I87" s="5" t="s">
        <v>1</v>
      </c>
      <c r="J87" s="5" t="s">
        <v>2</v>
      </c>
      <c r="K87" s="5" t="s">
        <v>3</v>
      </c>
      <c r="L87" s="5" t="s">
        <v>4</v>
      </c>
      <c r="M87" s="5" t="s">
        <v>5</v>
      </c>
      <c r="N87" s="5" t="s">
        <v>6</v>
      </c>
      <c r="O87" s="5" t="s">
        <v>7</v>
      </c>
      <c r="P87" s="5" t="s">
        <v>8</v>
      </c>
      <c r="Q87" s="5" t="s">
        <v>9</v>
      </c>
      <c r="R87" s="5" t="s">
        <v>10</v>
      </c>
      <c r="S87" s="5" t="s">
        <v>11</v>
      </c>
      <c r="T87" s="5" t="s">
        <v>12</v>
      </c>
      <c r="U87" s="5" t="s">
        <v>13</v>
      </c>
      <c r="V87" s="5" t="s">
        <v>14</v>
      </c>
      <c r="W87" s="5" t="s">
        <v>41</v>
      </c>
      <c r="X87" s="5" t="s">
        <v>42</v>
      </c>
      <c r="Y87" s="5" t="s">
        <v>43</v>
      </c>
      <c r="Z87" s="5" t="s">
        <v>44</v>
      </c>
      <c r="AA87" s="5" t="s">
        <v>45</v>
      </c>
      <c r="AB87" s="5" t="s">
        <v>46</v>
      </c>
      <c r="AC87" s="5" t="s">
        <v>47</v>
      </c>
      <c r="AD87" s="5" t="s">
        <v>48</v>
      </c>
      <c r="AE87" s="5" t="s">
        <v>49</v>
      </c>
      <c r="AF87" s="5" t="s">
        <v>50</v>
      </c>
      <c r="AG87" s="5" t="s">
        <v>51</v>
      </c>
      <c r="AH87" s="5" t="s">
        <v>52</v>
      </c>
      <c r="AI87" s="5" t="s">
        <v>53</v>
      </c>
      <c r="AJ87" s="6"/>
    </row>
    <row r="88" spans="1:36" ht="14.4" thickBot="1">
      <c r="A88" s="7"/>
      <c r="B88" s="8"/>
      <c r="C88" s="8"/>
      <c r="D88" s="8"/>
      <c r="E88" s="9"/>
      <c r="F88" s="10">
        <v>2026</v>
      </c>
      <c r="G88" s="10">
        <f>+F88+1</f>
        <v>2027</v>
      </c>
      <c r="H88" s="10">
        <f>G88+1</f>
        <v>2028</v>
      </c>
      <c r="I88" s="10">
        <f t="shared" si="19" ref="I88:AI88">H88+1</f>
        <v>2029</v>
      </c>
      <c r="J88" s="10">
        <f t="shared" si="19"/>
        <v>2030</v>
      </c>
      <c r="K88" s="10">
        <f t="shared" si="19"/>
        <v>2031</v>
      </c>
      <c r="L88" s="10">
        <f t="shared" si="19"/>
        <v>2032</v>
      </c>
      <c r="M88" s="10">
        <f t="shared" si="19"/>
        <v>2033</v>
      </c>
      <c r="N88" s="10">
        <f t="shared" si="19"/>
        <v>2034</v>
      </c>
      <c r="O88" s="10">
        <f t="shared" si="19"/>
        <v>2035</v>
      </c>
      <c r="P88" s="10">
        <f t="shared" si="19"/>
        <v>2036</v>
      </c>
      <c r="Q88" s="10">
        <f t="shared" si="19"/>
        <v>2037</v>
      </c>
      <c r="R88" s="10">
        <f t="shared" si="19"/>
        <v>2038</v>
      </c>
      <c r="S88" s="10">
        <f t="shared" si="19"/>
        <v>2039</v>
      </c>
      <c r="T88" s="10">
        <f t="shared" si="19"/>
        <v>2040</v>
      </c>
      <c r="U88" s="10">
        <f t="shared" si="19"/>
        <v>2041</v>
      </c>
      <c r="V88" s="10">
        <f t="shared" si="19"/>
        <v>2042</v>
      </c>
      <c r="W88" s="10">
        <f t="shared" si="19"/>
        <v>2043</v>
      </c>
      <c r="X88" s="10">
        <f t="shared" si="19"/>
        <v>2044</v>
      </c>
      <c r="Y88" s="10">
        <f t="shared" si="19"/>
        <v>2045</v>
      </c>
      <c r="Z88" s="10">
        <f t="shared" si="19"/>
        <v>2046</v>
      </c>
      <c r="AA88" s="10">
        <f t="shared" si="19"/>
        <v>2047</v>
      </c>
      <c r="AB88" s="10">
        <f t="shared" si="19"/>
        <v>2048</v>
      </c>
      <c r="AC88" s="10">
        <f t="shared" si="19"/>
        <v>2049</v>
      </c>
      <c r="AD88" s="10">
        <f t="shared" si="19"/>
        <v>2050</v>
      </c>
      <c r="AE88" s="10">
        <f t="shared" si="19"/>
        <v>2051</v>
      </c>
      <c r="AF88" s="10">
        <f t="shared" si="19"/>
        <v>2052</v>
      </c>
      <c r="AG88" s="10">
        <f t="shared" si="19"/>
        <v>2053</v>
      </c>
      <c r="AH88" s="10">
        <f t="shared" si="19"/>
        <v>2054</v>
      </c>
      <c r="AI88" s="10">
        <f t="shared" si="19"/>
        <v>2055</v>
      </c>
      <c r="AJ88" s="11" t="s">
        <v>17</v>
      </c>
    </row>
    <row r="89" spans="1:36" ht="14.4" thickTop="1">
      <c r="A89" s="12" t="s">
        <v>75</v>
      </c>
      <c r="B89" s="13"/>
      <c r="C89" s="13"/>
      <c r="D89" s="13"/>
      <c r="E89" s="14"/>
      <c r="F89" s="15">
        <f>F90+F91+F94+F95</f>
        <v>0</v>
      </c>
      <c r="G89" s="15">
        <f t="shared" si="20" ref="G89:AI89">G90+G91+G94+G95</f>
        <v>0</v>
      </c>
      <c r="H89" s="15">
        <f t="shared" si="20"/>
        <v>0</v>
      </c>
      <c r="I89" s="15">
        <f t="shared" si="20"/>
        <v>0</v>
      </c>
      <c r="J89" s="15">
        <f t="shared" si="20"/>
        <v>0</v>
      </c>
      <c r="K89" s="15">
        <f t="shared" si="20"/>
        <v>0</v>
      </c>
      <c r="L89" s="15">
        <f t="shared" si="20"/>
        <v>0</v>
      </c>
      <c r="M89" s="15">
        <f t="shared" si="20"/>
        <v>0</v>
      </c>
      <c r="N89" s="15">
        <f t="shared" si="20"/>
        <v>0</v>
      </c>
      <c r="O89" s="15">
        <f t="shared" si="20"/>
        <v>0</v>
      </c>
      <c r="P89" s="15">
        <f t="shared" si="20"/>
        <v>0</v>
      </c>
      <c r="Q89" s="15">
        <f t="shared" si="20"/>
        <v>0</v>
      </c>
      <c r="R89" s="15">
        <f t="shared" si="20"/>
        <v>0</v>
      </c>
      <c r="S89" s="15">
        <f t="shared" si="20"/>
        <v>0</v>
      </c>
      <c r="T89" s="15">
        <f t="shared" si="20"/>
        <v>0</v>
      </c>
      <c r="U89" s="15">
        <f t="shared" si="20"/>
        <v>0</v>
      </c>
      <c r="V89" s="15">
        <f t="shared" si="20"/>
        <v>0</v>
      </c>
      <c r="W89" s="15">
        <f t="shared" si="20"/>
        <v>0</v>
      </c>
      <c r="X89" s="15">
        <f t="shared" si="20"/>
        <v>0</v>
      </c>
      <c r="Y89" s="15">
        <f t="shared" si="20"/>
        <v>0</v>
      </c>
      <c r="Z89" s="15">
        <f t="shared" si="20"/>
        <v>0</v>
      </c>
      <c r="AA89" s="15">
        <f t="shared" si="20"/>
        <v>0</v>
      </c>
      <c r="AB89" s="15">
        <f t="shared" si="20"/>
        <v>0</v>
      </c>
      <c r="AC89" s="15">
        <f t="shared" si="20"/>
        <v>0</v>
      </c>
      <c r="AD89" s="15">
        <f t="shared" si="20"/>
        <v>0</v>
      </c>
      <c r="AE89" s="15">
        <f t="shared" si="20"/>
        <v>0</v>
      </c>
      <c r="AF89" s="15">
        <f t="shared" si="20"/>
        <v>0</v>
      </c>
      <c r="AG89" s="15">
        <f t="shared" si="20"/>
        <v>0</v>
      </c>
      <c r="AH89" s="15">
        <f t="shared" si="20"/>
        <v>0</v>
      </c>
      <c r="AI89" s="15">
        <f t="shared" si="20"/>
        <v>0</v>
      </c>
      <c r="AJ89" s="16">
        <f>SUM(F89:AI89)</f>
        <v>0</v>
      </c>
    </row>
    <row r="90" spans="1:36" ht="13.8">
      <c r="A90" s="17"/>
      <c r="B90" s="282"/>
      <c r="C90" s="92"/>
      <c r="D90" s="92"/>
      <c r="E90" s="93"/>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8">
        <f>SUM(F90:AI90)</f>
        <v>0</v>
      </c>
    </row>
    <row r="91" spans="1:36" ht="13.8">
      <c r="A91" s="17"/>
      <c r="B91" s="284"/>
      <c r="C91" s="96"/>
      <c r="D91" s="96"/>
      <c r="E91" s="97"/>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7">
        <f>SUM(F91:AI91)</f>
        <v>0</v>
      </c>
    </row>
    <row r="92" spans="1:36" ht="13.8">
      <c r="A92" s="17"/>
      <c r="B92" s="284"/>
      <c r="C92" s="96"/>
      <c r="D92" s="96"/>
      <c r="E92" s="97"/>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7"/>
    </row>
    <row r="93" spans="1:36" ht="13.8">
      <c r="A93" s="17"/>
      <c r="B93" s="284"/>
      <c r="C93" s="96"/>
      <c r="D93" s="96"/>
      <c r="E93" s="97"/>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7"/>
    </row>
    <row r="94" spans="1:36" ht="13.8">
      <c r="A94" s="17"/>
      <c r="B94" s="285"/>
      <c r="C94" s="96"/>
      <c r="D94" s="125"/>
      <c r="E94" s="12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7">
        <f t="shared" si="21" ref="AJ94:AJ107">SUM(F94:AI94)</f>
        <v>0</v>
      </c>
    </row>
    <row r="95" spans="1:36" ht="13.8">
      <c r="A95" s="17"/>
      <c r="B95" s="285"/>
      <c r="C95" s="96"/>
      <c r="D95" s="125"/>
      <c r="E95" s="12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7">
        <f t="shared" si="21"/>
        <v>0</v>
      </c>
    </row>
    <row r="96" spans="1:36" ht="13.8">
      <c r="A96" s="17"/>
      <c r="B96" s="95"/>
      <c r="C96" s="96"/>
      <c r="D96" s="125"/>
      <c r="E96" s="12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7">
        <f t="shared" si="21"/>
        <v>0</v>
      </c>
    </row>
    <row r="97" spans="1:36" ht="13.8">
      <c r="A97" s="17"/>
      <c r="B97" s="95"/>
      <c r="C97" s="96"/>
      <c r="D97" s="125"/>
      <c r="E97" s="12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7">
        <f t="shared" si="21"/>
        <v>0</v>
      </c>
    </row>
    <row r="98" spans="1:36" ht="13.8">
      <c r="A98" s="17"/>
      <c r="B98" s="127"/>
      <c r="C98" s="125"/>
      <c r="D98" s="125"/>
      <c r="E98" s="126"/>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57">
        <f t="shared" si="21"/>
        <v>0</v>
      </c>
    </row>
    <row r="99" spans="1:36" ht="13.8">
      <c r="A99" s="224" t="s">
        <v>120</v>
      </c>
      <c r="B99" s="128"/>
      <c r="C99" s="128"/>
      <c r="D99" s="128"/>
      <c r="E99" s="129"/>
      <c r="F99" s="45">
        <f t="shared" si="22" ref="F99:AI99">+SUM(F100,F104)</f>
        <v>0</v>
      </c>
      <c r="G99" s="45">
        <f t="shared" si="22"/>
        <v>0</v>
      </c>
      <c r="H99" s="45">
        <f t="shared" si="22"/>
        <v>0</v>
      </c>
      <c r="I99" s="45">
        <f t="shared" si="22"/>
        <v>0</v>
      </c>
      <c r="J99" s="45">
        <f t="shared" si="22"/>
        <v>0</v>
      </c>
      <c r="K99" s="45">
        <f t="shared" si="22"/>
        <v>0</v>
      </c>
      <c r="L99" s="45">
        <f t="shared" si="22"/>
        <v>0</v>
      </c>
      <c r="M99" s="45">
        <f t="shared" si="22"/>
        <v>0</v>
      </c>
      <c r="N99" s="45">
        <f t="shared" si="22"/>
        <v>0</v>
      </c>
      <c r="O99" s="45">
        <f t="shared" si="22"/>
        <v>0</v>
      </c>
      <c r="P99" s="45">
        <f t="shared" si="22"/>
        <v>0</v>
      </c>
      <c r="Q99" s="45">
        <f t="shared" si="22"/>
        <v>0</v>
      </c>
      <c r="R99" s="45">
        <f t="shared" si="22"/>
        <v>0</v>
      </c>
      <c r="S99" s="45">
        <f t="shared" si="22"/>
        <v>0</v>
      </c>
      <c r="T99" s="45">
        <f t="shared" si="22"/>
        <v>0</v>
      </c>
      <c r="U99" s="45">
        <f t="shared" si="22"/>
        <v>0</v>
      </c>
      <c r="V99" s="45">
        <f t="shared" si="22"/>
        <v>0</v>
      </c>
      <c r="W99" s="45">
        <f t="shared" si="22"/>
        <v>0</v>
      </c>
      <c r="X99" s="45">
        <f t="shared" si="22"/>
        <v>0</v>
      </c>
      <c r="Y99" s="45">
        <f t="shared" si="22"/>
        <v>0</v>
      </c>
      <c r="Z99" s="45">
        <f t="shared" si="22"/>
        <v>0</v>
      </c>
      <c r="AA99" s="45">
        <f t="shared" si="22"/>
        <v>0</v>
      </c>
      <c r="AB99" s="45">
        <f t="shared" si="22"/>
        <v>0</v>
      </c>
      <c r="AC99" s="45">
        <f t="shared" si="22"/>
        <v>0</v>
      </c>
      <c r="AD99" s="45">
        <f t="shared" si="22"/>
        <v>0</v>
      </c>
      <c r="AE99" s="45">
        <f t="shared" si="22"/>
        <v>0</v>
      </c>
      <c r="AF99" s="45">
        <f t="shared" si="22"/>
        <v>0</v>
      </c>
      <c r="AG99" s="45">
        <f t="shared" si="22"/>
        <v>0</v>
      </c>
      <c r="AH99" s="45">
        <f t="shared" si="22"/>
        <v>0</v>
      </c>
      <c r="AI99" s="45">
        <f t="shared" si="22"/>
        <v>0</v>
      </c>
      <c r="AJ99" s="46">
        <f t="shared" si="21"/>
        <v>0</v>
      </c>
    </row>
    <row r="100" spans="1:36" ht="13.8">
      <c r="A100" s="41" t="s">
        <v>77</v>
      </c>
      <c r="B100" s="42"/>
      <c r="C100" s="43"/>
      <c r="D100" s="43"/>
      <c r="E100" s="44"/>
      <c r="F100" s="45">
        <f t="shared" si="23" ref="F100:AI100">SUM(F101:F103)</f>
        <v>0</v>
      </c>
      <c r="G100" s="45">
        <f t="shared" si="23"/>
        <v>0</v>
      </c>
      <c r="H100" s="45">
        <f t="shared" si="23"/>
        <v>0</v>
      </c>
      <c r="I100" s="45">
        <f t="shared" si="23"/>
        <v>0</v>
      </c>
      <c r="J100" s="45">
        <f t="shared" si="23"/>
        <v>0</v>
      </c>
      <c r="K100" s="45">
        <f t="shared" si="23"/>
        <v>0</v>
      </c>
      <c r="L100" s="45">
        <f t="shared" si="23"/>
        <v>0</v>
      </c>
      <c r="M100" s="45">
        <f t="shared" si="23"/>
        <v>0</v>
      </c>
      <c r="N100" s="45">
        <f t="shared" si="23"/>
        <v>0</v>
      </c>
      <c r="O100" s="45">
        <f t="shared" si="23"/>
        <v>0</v>
      </c>
      <c r="P100" s="45">
        <f t="shared" si="23"/>
        <v>0</v>
      </c>
      <c r="Q100" s="45">
        <f t="shared" si="23"/>
        <v>0</v>
      </c>
      <c r="R100" s="45">
        <f t="shared" si="23"/>
        <v>0</v>
      </c>
      <c r="S100" s="45">
        <f t="shared" si="23"/>
        <v>0</v>
      </c>
      <c r="T100" s="45">
        <f t="shared" si="23"/>
        <v>0</v>
      </c>
      <c r="U100" s="45">
        <f t="shared" si="23"/>
        <v>0</v>
      </c>
      <c r="V100" s="45">
        <f t="shared" si="23"/>
        <v>0</v>
      </c>
      <c r="W100" s="45">
        <f t="shared" si="23"/>
        <v>0</v>
      </c>
      <c r="X100" s="45">
        <f t="shared" si="23"/>
        <v>0</v>
      </c>
      <c r="Y100" s="45">
        <f t="shared" si="23"/>
        <v>0</v>
      </c>
      <c r="Z100" s="45">
        <f t="shared" si="23"/>
        <v>0</v>
      </c>
      <c r="AA100" s="45">
        <f t="shared" si="23"/>
        <v>0</v>
      </c>
      <c r="AB100" s="45">
        <f t="shared" si="23"/>
        <v>0</v>
      </c>
      <c r="AC100" s="45">
        <f t="shared" si="23"/>
        <v>0</v>
      </c>
      <c r="AD100" s="45">
        <f t="shared" si="23"/>
        <v>0</v>
      </c>
      <c r="AE100" s="45">
        <f t="shared" si="23"/>
        <v>0</v>
      </c>
      <c r="AF100" s="45">
        <f t="shared" si="23"/>
        <v>0</v>
      </c>
      <c r="AG100" s="45">
        <f t="shared" si="23"/>
        <v>0</v>
      </c>
      <c r="AH100" s="45">
        <f t="shared" si="23"/>
        <v>0</v>
      </c>
      <c r="AI100" s="45">
        <f t="shared" si="23"/>
        <v>0</v>
      </c>
      <c r="AJ100" s="103">
        <f t="shared" si="21"/>
        <v>0</v>
      </c>
    </row>
    <row r="101" spans="1:36" ht="13.8">
      <c r="A101" s="17"/>
      <c r="B101" s="282"/>
      <c r="C101" s="92"/>
      <c r="D101" s="92"/>
      <c r="E101" s="93"/>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135">
        <f t="shared" si="21"/>
        <v>0</v>
      </c>
    </row>
    <row r="102" spans="1:36" ht="13.8">
      <c r="A102" s="17"/>
      <c r="B102" s="285"/>
      <c r="C102" s="96"/>
      <c r="D102" s="125"/>
      <c r="E102" s="12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7">
        <f t="shared" si="21"/>
        <v>0</v>
      </c>
    </row>
    <row r="103" spans="1:36" ht="13.8">
      <c r="A103" s="17"/>
      <c r="B103" s="95"/>
      <c r="C103" s="96"/>
      <c r="D103" s="125"/>
      <c r="E103" s="126"/>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66">
        <f t="shared" si="21"/>
        <v>0</v>
      </c>
    </row>
    <row r="104" spans="1:36" ht="13.8">
      <c r="A104" s="41" t="s">
        <v>79</v>
      </c>
      <c r="B104" s="42"/>
      <c r="C104" s="43"/>
      <c r="D104" s="43"/>
      <c r="E104" s="44"/>
      <c r="F104" s="45">
        <f>+SUM(F105:F106)</f>
        <v>0</v>
      </c>
      <c r="G104" s="45">
        <f t="shared" si="24" ref="G104:AI104">+SUM(G105:G106)</f>
        <v>0</v>
      </c>
      <c r="H104" s="45">
        <f t="shared" si="24"/>
        <v>0</v>
      </c>
      <c r="I104" s="45">
        <f t="shared" si="24"/>
        <v>0</v>
      </c>
      <c r="J104" s="45">
        <f t="shared" si="24"/>
        <v>0</v>
      </c>
      <c r="K104" s="45">
        <f t="shared" si="24"/>
        <v>0</v>
      </c>
      <c r="L104" s="45">
        <f t="shared" si="24"/>
        <v>0</v>
      </c>
      <c r="M104" s="45">
        <f t="shared" si="24"/>
        <v>0</v>
      </c>
      <c r="N104" s="45">
        <f t="shared" si="24"/>
        <v>0</v>
      </c>
      <c r="O104" s="45">
        <f t="shared" si="24"/>
        <v>0</v>
      </c>
      <c r="P104" s="45">
        <f t="shared" si="24"/>
        <v>0</v>
      </c>
      <c r="Q104" s="45">
        <f t="shared" si="24"/>
        <v>0</v>
      </c>
      <c r="R104" s="45">
        <f t="shared" si="24"/>
        <v>0</v>
      </c>
      <c r="S104" s="45">
        <f t="shared" si="24"/>
        <v>0</v>
      </c>
      <c r="T104" s="45">
        <f t="shared" si="24"/>
        <v>0</v>
      </c>
      <c r="U104" s="45">
        <f t="shared" si="24"/>
        <v>0</v>
      </c>
      <c r="V104" s="45">
        <f t="shared" si="24"/>
        <v>0</v>
      </c>
      <c r="W104" s="45">
        <f t="shared" si="24"/>
        <v>0</v>
      </c>
      <c r="X104" s="45">
        <f t="shared" si="24"/>
        <v>0</v>
      </c>
      <c r="Y104" s="45">
        <f t="shared" si="24"/>
        <v>0</v>
      </c>
      <c r="Z104" s="45">
        <f t="shared" si="24"/>
        <v>0</v>
      </c>
      <c r="AA104" s="45">
        <f t="shared" si="24"/>
        <v>0</v>
      </c>
      <c r="AB104" s="45">
        <f t="shared" si="24"/>
        <v>0</v>
      </c>
      <c r="AC104" s="45">
        <f t="shared" si="24"/>
        <v>0</v>
      </c>
      <c r="AD104" s="45">
        <f t="shared" si="24"/>
        <v>0</v>
      </c>
      <c r="AE104" s="45">
        <f t="shared" si="24"/>
        <v>0</v>
      </c>
      <c r="AF104" s="45">
        <f t="shared" si="24"/>
        <v>0</v>
      </c>
      <c r="AG104" s="45">
        <f t="shared" si="24"/>
        <v>0</v>
      </c>
      <c r="AH104" s="45">
        <f t="shared" si="24"/>
        <v>0</v>
      </c>
      <c r="AI104" s="45">
        <f t="shared" si="24"/>
        <v>0</v>
      </c>
      <c r="AJ104" s="103">
        <f t="shared" si="21"/>
        <v>0</v>
      </c>
    </row>
    <row r="105" spans="1:36" ht="13.8">
      <c r="A105" s="17"/>
      <c r="B105" s="263"/>
      <c r="C105" s="264"/>
      <c r="D105" s="264"/>
      <c r="E105" s="265"/>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135">
        <f t="shared" si="21"/>
        <v>0</v>
      </c>
    </row>
    <row r="106" spans="1:36" ht="13.8">
      <c r="A106" s="17"/>
      <c r="B106" s="269"/>
      <c r="C106" s="286"/>
      <c r="D106" s="286"/>
      <c r="E106" s="73"/>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7">
        <f t="shared" si="21"/>
        <v>0</v>
      </c>
    </row>
    <row r="107" spans="1:36" ht="13.8">
      <c r="A107" s="134"/>
      <c r="B107" s="98"/>
      <c r="C107" s="99"/>
      <c r="D107" s="99"/>
      <c r="E107" s="133"/>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3">
        <f t="shared" si="21"/>
        <v>0</v>
      </c>
    </row>
    <row r="108" spans="2:36" ht="13.8">
      <c r="B108" s="239" t="s">
        <v>128</v>
      </c>
      <c r="F108" s="240">
        <f>F89-F99</f>
        <v>0</v>
      </c>
      <c r="G108" s="240">
        <f t="shared" si="25" ref="G108:AJ108">G89-G99</f>
        <v>0</v>
      </c>
      <c r="H108" s="240">
        <f t="shared" si="25"/>
        <v>0</v>
      </c>
      <c r="I108" s="240">
        <f t="shared" si="25"/>
        <v>0</v>
      </c>
      <c r="J108" s="240">
        <f t="shared" si="25"/>
        <v>0</v>
      </c>
      <c r="K108" s="240">
        <f t="shared" si="25"/>
        <v>0</v>
      </c>
      <c r="L108" s="240">
        <f t="shared" si="25"/>
        <v>0</v>
      </c>
      <c r="M108" s="240">
        <f t="shared" si="25"/>
        <v>0</v>
      </c>
      <c r="N108" s="240">
        <f t="shared" si="25"/>
        <v>0</v>
      </c>
      <c r="O108" s="240">
        <f t="shared" si="25"/>
        <v>0</v>
      </c>
      <c r="P108" s="240">
        <f t="shared" si="25"/>
        <v>0</v>
      </c>
      <c r="Q108" s="240">
        <f t="shared" si="25"/>
        <v>0</v>
      </c>
      <c r="R108" s="240">
        <f t="shared" si="25"/>
        <v>0</v>
      </c>
      <c r="S108" s="240">
        <f t="shared" si="25"/>
        <v>0</v>
      </c>
      <c r="T108" s="240">
        <f t="shared" si="25"/>
        <v>0</v>
      </c>
      <c r="U108" s="240">
        <f t="shared" si="25"/>
        <v>0</v>
      </c>
      <c r="V108" s="240">
        <f t="shared" si="25"/>
        <v>0</v>
      </c>
      <c r="W108" s="240">
        <f t="shared" si="25"/>
        <v>0</v>
      </c>
      <c r="X108" s="240">
        <f t="shared" si="25"/>
        <v>0</v>
      </c>
      <c r="Y108" s="240">
        <f t="shared" si="25"/>
        <v>0</v>
      </c>
      <c r="Z108" s="240">
        <f t="shared" si="25"/>
        <v>0</v>
      </c>
      <c r="AA108" s="240">
        <f t="shared" si="25"/>
        <v>0</v>
      </c>
      <c r="AB108" s="240">
        <f t="shared" si="25"/>
        <v>0</v>
      </c>
      <c r="AC108" s="240">
        <f t="shared" si="25"/>
        <v>0</v>
      </c>
      <c r="AD108" s="240">
        <f t="shared" si="25"/>
        <v>0</v>
      </c>
      <c r="AE108" s="240">
        <f t="shared" si="25"/>
        <v>0</v>
      </c>
      <c r="AF108" s="240">
        <f t="shared" si="25"/>
        <v>0</v>
      </c>
      <c r="AG108" s="240">
        <f t="shared" si="25"/>
        <v>0</v>
      </c>
      <c r="AH108" s="240">
        <f t="shared" si="25"/>
        <v>0</v>
      </c>
      <c r="AI108" s="240">
        <f t="shared" si="25"/>
        <v>0</v>
      </c>
      <c r="AJ108" s="240">
        <f t="shared" si="25"/>
        <v>0</v>
      </c>
    </row>
  </sheetData>
  <pageMargins left="0.7" right="0.7" top="0.75" bottom="0.75" header="0.3" footer="0.3"/>
  <pageSetup orientation="landscape" paperSize="8" scale="40" r:id="rId1"/>
  <rowBreaks count="1" manualBreakCount="1">
    <brk id="8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0015d29-2c0f-4638-9a44-6db29ab3a29e}">
  <dimension ref="A1:AH32"/>
  <sheetViews>
    <sheetView showGridLines="0" workbookViewId="0" topLeftCell="A1">
      <pane xSplit="3" ySplit="5" topLeftCell="N6" activePane="bottomRight" state="frozen"/>
      <selection pane="topLeft" activeCell="A1" sqref="A1"/>
      <selection pane="bottomLeft" activeCell="A6" sqref="A6"/>
      <selection pane="topRight" activeCell="E1" sqref="E1"/>
      <selection pane="bottomRight" activeCell="R31" sqref="R31"/>
    </sheetView>
  </sheetViews>
  <sheetFormatPr defaultRowHeight="13.2"/>
  <cols>
    <col min="1" max="1" width="2.125" style="241" customWidth="1"/>
    <col min="2" max="2" width="29.375" style="241" bestFit="1" customWidth="1"/>
    <col min="3" max="16384" width="8.75" style="241"/>
  </cols>
  <sheetData>
    <row r="1" spans="1:1" ht="13.2">
      <c r="A1" s="242" t="s">
        <v>139</v>
      </c>
    </row>
    <row r="2" spans="1:2" ht="13.2">
      <c r="A2" s="242"/>
      <c r="B2" s="242"/>
    </row>
    <row r="3" spans="1:1" ht="13.2">
      <c r="A3" s="242" t="s">
        <v>129</v>
      </c>
    </row>
    <row r="4" spans="1:34" ht="13.8">
      <c r="A4" s="371" t="s">
        <v>130</v>
      </c>
      <c r="B4" s="371"/>
      <c r="C4" s="371" t="s">
        <v>131</v>
      </c>
      <c r="D4" s="250" t="s">
        <v>39</v>
      </c>
      <c r="E4" s="250" t="s">
        <v>40</v>
      </c>
      <c r="F4" s="250" t="s">
        <v>0</v>
      </c>
      <c r="G4" s="250" t="s">
        <v>1</v>
      </c>
      <c r="H4" s="250" t="s">
        <v>2</v>
      </c>
      <c r="I4" s="250" t="s">
        <v>3</v>
      </c>
      <c r="J4" s="250" t="s">
        <v>4</v>
      </c>
      <c r="K4" s="250" t="s">
        <v>5</v>
      </c>
      <c r="L4" s="250" t="s">
        <v>6</v>
      </c>
      <c r="M4" s="250" t="s">
        <v>7</v>
      </c>
      <c r="N4" s="250" t="s">
        <v>8</v>
      </c>
      <c r="O4" s="250" t="s">
        <v>9</v>
      </c>
      <c r="P4" s="250" t="s">
        <v>10</v>
      </c>
      <c r="Q4" s="250" t="s">
        <v>11</v>
      </c>
      <c r="R4" s="250" t="s">
        <v>12</v>
      </c>
      <c r="S4" s="250" t="s">
        <v>13</v>
      </c>
      <c r="T4" s="250" t="s">
        <v>14</v>
      </c>
      <c r="U4" s="250" t="s">
        <v>41</v>
      </c>
      <c r="V4" s="250" t="s">
        <v>42</v>
      </c>
      <c r="W4" s="250" t="s">
        <v>43</v>
      </c>
      <c r="X4" s="250" t="s">
        <v>44</v>
      </c>
      <c r="Y4" s="250" t="s">
        <v>45</v>
      </c>
      <c r="Z4" s="250" t="s">
        <v>46</v>
      </c>
      <c r="AA4" s="250" t="s">
        <v>47</v>
      </c>
      <c r="AB4" s="250" t="s">
        <v>48</v>
      </c>
      <c r="AC4" s="250" t="s">
        <v>49</v>
      </c>
      <c r="AD4" s="250" t="s">
        <v>50</v>
      </c>
      <c r="AE4" s="250" t="s">
        <v>51</v>
      </c>
      <c r="AF4" s="250" t="s">
        <v>52</v>
      </c>
      <c r="AG4" s="250" t="s">
        <v>53</v>
      </c>
      <c r="AH4" s="250"/>
    </row>
    <row r="5" spans="1:34" ht="14.4" thickBot="1">
      <c r="A5" s="372"/>
      <c r="B5" s="372"/>
      <c r="C5" s="372"/>
      <c r="D5" s="258">
        <v>2026</v>
      </c>
      <c r="E5" s="258">
        <f>+D5+1</f>
        <v>2027</v>
      </c>
      <c r="F5" s="258">
        <f>E5+1</f>
        <v>2028</v>
      </c>
      <c r="G5" s="258">
        <f t="shared" si="0" ref="G5:AG5">F5+1</f>
        <v>2029</v>
      </c>
      <c r="H5" s="258">
        <f t="shared" si="0"/>
        <v>2030</v>
      </c>
      <c r="I5" s="258">
        <f t="shared" si="0"/>
        <v>2031</v>
      </c>
      <c r="J5" s="258">
        <f t="shared" si="0"/>
        <v>2032</v>
      </c>
      <c r="K5" s="258">
        <f t="shared" si="0"/>
        <v>2033</v>
      </c>
      <c r="L5" s="258">
        <f t="shared" si="0"/>
        <v>2034</v>
      </c>
      <c r="M5" s="258">
        <f t="shared" si="0"/>
        <v>2035</v>
      </c>
      <c r="N5" s="258">
        <f t="shared" si="0"/>
        <v>2036</v>
      </c>
      <c r="O5" s="258">
        <f t="shared" si="0"/>
        <v>2037</v>
      </c>
      <c r="P5" s="258">
        <f t="shared" si="0"/>
        <v>2038</v>
      </c>
      <c r="Q5" s="258">
        <f t="shared" si="0"/>
        <v>2039</v>
      </c>
      <c r="R5" s="258">
        <f t="shared" si="0"/>
        <v>2040</v>
      </c>
      <c r="S5" s="258">
        <f t="shared" si="0"/>
        <v>2041</v>
      </c>
      <c r="T5" s="258">
        <f t="shared" si="0"/>
        <v>2042</v>
      </c>
      <c r="U5" s="258">
        <f t="shared" si="0"/>
        <v>2043</v>
      </c>
      <c r="V5" s="258">
        <f t="shared" si="0"/>
        <v>2044</v>
      </c>
      <c r="W5" s="258">
        <f t="shared" si="0"/>
        <v>2045</v>
      </c>
      <c r="X5" s="258">
        <f t="shared" si="0"/>
        <v>2046</v>
      </c>
      <c r="Y5" s="258">
        <f t="shared" si="0"/>
        <v>2047</v>
      </c>
      <c r="Z5" s="258">
        <f t="shared" si="0"/>
        <v>2048</v>
      </c>
      <c r="AA5" s="258">
        <f t="shared" si="0"/>
        <v>2049</v>
      </c>
      <c r="AB5" s="258">
        <f t="shared" si="0"/>
        <v>2050</v>
      </c>
      <c r="AC5" s="258">
        <f t="shared" si="0"/>
        <v>2051</v>
      </c>
      <c r="AD5" s="258">
        <f t="shared" si="0"/>
        <v>2052</v>
      </c>
      <c r="AE5" s="258">
        <f t="shared" si="0"/>
        <v>2053</v>
      </c>
      <c r="AF5" s="258">
        <f t="shared" si="0"/>
        <v>2054</v>
      </c>
      <c r="AG5" s="258">
        <f t="shared" si="0"/>
        <v>2055</v>
      </c>
      <c r="AH5" s="258" t="s">
        <v>17</v>
      </c>
    </row>
    <row r="6" spans="1:34" ht="13.8" thickTop="1">
      <c r="A6" s="255" t="str">
        <f>'1-1a財務三表'!D27</f>
        <v>人件費</v>
      </c>
      <c r="B6" s="255"/>
      <c r="C6" s="256">
        <v>0.10400000000000001</v>
      </c>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57">
        <f>SUM(D6:AG6)</f>
        <v>0</v>
      </c>
    </row>
    <row r="7" spans="1:34" ht="13.2">
      <c r="A7" s="243" t="str">
        <f>'1-1a財務三表'!D28</f>
        <v>薬品費</v>
      </c>
      <c r="B7" s="243"/>
      <c r="C7" s="244">
        <v>0.104</v>
      </c>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45">
        <f t="shared" si="1" ref="AH7:AH16">SUM(D7:AG7)</f>
        <v>0</v>
      </c>
    </row>
    <row r="8" spans="1:34" ht="13.2">
      <c r="A8" s="243" t="str">
        <f>'1-1a財務三表'!D29</f>
        <v>動力費</v>
      </c>
      <c r="B8" s="243"/>
      <c r="C8" s="244">
        <v>0.104</v>
      </c>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45">
        <f t="shared" si="1"/>
        <v>0</v>
      </c>
    </row>
    <row r="9" spans="1:34" ht="13.2">
      <c r="A9" s="243" t="str">
        <f>'1-1a財務三表'!D32</f>
        <v>修繕費</v>
      </c>
      <c r="B9" s="243"/>
      <c r="C9" s="244">
        <v>0.104</v>
      </c>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45">
        <f t="shared" si="1"/>
        <v>0</v>
      </c>
    </row>
    <row r="10" spans="1:34" ht="13.2">
      <c r="A10" s="243" t="str">
        <f>'1-1a財務三表'!D33</f>
        <v>保守点検費</v>
      </c>
      <c r="B10" s="243"/>
      <c r="C10" s="244">
        <v>0.104</v>
      </c>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45">
        <f t="shared" si="1"/>
        <v>0</v>
      </c>
    </row>
    <row r="11" spans="1:34" ht="13.2">
      <c r="A11" s="243" t="str">
        <f>'1-1a財務三表'!D34</f>
        <v>廃棄物処理費</v>
      </c>
      <c r="B11" s="243"/>
      <c r="C11" s="244">
        <v>0.104</v>
      </c>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45">
        <f t="shared" si="1"/>
        <v>0</v>
      </c>
    </row>
    <row r="12" spans="1:34" ht="13.2">
      <c r="A12" s="243" t="str">
        <f>'1-1a財務三表'!D39</f>
        <v>その他営業経費</v>
      </c>
      <c r="B12" s="243"/>
      <c r="C12" s="24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45">
        <f t="shared" si="1"/>
        <v>0</v>
      </c>
    </row>
    <row r="13" spans="1:34" ht="13.2">
      <c r="A13" s="251"/>
      <c r="B13" s="249" t="str">
        <f>'1-1a財務三表'!E40</f>
        <v>利用料金収受代行業務委託費</v>
      </c>
      <c r="C13" s="244">
        <v>0</v>
      </c>
      <c r="D13" s="243">
        <f>'1-1a財務三表'!F40*$C13</f>
        <v>0</v>
      </c>
      <c r="E13" s="243">
        <f>'1-1a財務三表'!G40*$C13</f>
        <v>0</v>
      </c>
      <c r="F13" s="243">
        <f>'1-1a財務三表'!H40*$C13</f>
        <v>0</v>
      </c>
      <c r="G13" s="243">
        <f>'1-1a財務三表'!I40*$C13</f>
        <v>0</v>
      </c>
      <c r="H13" s="243">
        <f>'1-1a財務三表'!J40*$C13</f>
        <v>0</v>
      </c>
      <c r="I13" s="243">
        <f>'1-1a財務三表'!K40*$C13</f>
        <v>0</v>
      </c>
      <c r="J13" s="243">
        <f>'1-1a財務三表'!L40*$C13</f>
        <v>0</v>
      </c>
      <c r="K13" s="243">
        <f>'1-1a財務三表'!M40*$C13</f>
        <v>0</v>
      </c>
      <c r="L13" s="243">
        <f>'1-1a財務三表'!N40*$C13</f>
        <v>0</v>
      </c>
      <c r="M13" s="243">
        <f>'1-1a財務三表'!O40*$C13</f>
        <v>0</v>
      </c>
      <c r="N13" s="243">
        <f>'1-1a財務三表'!P40*$C13</f>
        <v>0</v>
      </c>
      <c r="O13" s="243">
        <f>'1-1a財務三表'!Q40*$C13</f>
        <v>0</v>
      </c>
      <c r="P13" s="243">
        <f>'1-1a財務三表'!R40*$C13</f>
        <v>0</v>
      </c>
      <c r="Q13" s="243">
        <f>'1-1a財務三表'!S40*$C13</f>
        <v>0</v>
      </c>
      <c r="R13" s="243">
        <f>'1-1a財務三表'!T40*$C13</f>
        <v>0</v>
      </c>
      <c r="S13" s="243">
        <f>'1-1a財務三表'!U40*$C13</f>
        <v>0</v>
      </c>
      <c r="T13" s="243">
        <f>'1-1a財務三表'!V40*$C13</f>
        <v>0</v>
      </c>
      <c r="U13" s="243">
        <f>'1-1a財務三表'!W40*$C13</f>
        <v>0</v>
      </c>
      <c r="V13" s="243">
        <f>'1-1a財務三表'!X40*$C13</f>
        <v>0</v>
      </c>
      <c r="W13" s="243">
        <f>'1-1a財務三表'!Y40*$C13</f>
        <v>0</v>
      </c>
      <c r="X13" s="243">
        <f>'1-1a財務三表'!Z40*$C13</f>
        <v>0</v>
      </c>
      <c r="Y13" s="243">
        <f>'1-1a財務三表'!AA40*$C13</f>
        <v>0</v>
      </c>
      <c r="Z13" s="243">
        <f>'1-1a財務三表'!AB40*$C13</f>
        <v>0</v>
      </c>
      <c r="AA13" s="243">
        <f>'1-1a財務三表'!AC40*$C13</f>
        <v>0</v>
      </c>
      <c r="AB13" s="243">
        <f>'1-1a財務三表'!AD40*$C13</f>
        <v>0</v>
      </c>
      <c r="AC13" s="243">
        <f>'1-1a財務三表'!AE40*$C13</f>
        <v>0</v>
      </c>
      <c r="AD13" s="243">
        <f>'1-1a財務三表'!AF40*$C13</f>
        <v>0</v>
      </c>
      <c r="AE13" s="243">
        <f>'1-1a財務三表'!AG40*$C13</f>
        <v>0</v>
      </c>
      <c r="AF13" s="243">
        <f>'1-1a財務三表'!AH40*$C13</f>
        <v>0</v>
      </c>
      <c r="AG13" s="243">
        <f>'1-1a財務三表'!AI40*$C13</f>
        <v>0</v>
      </c>
      <c r="AH13" s="245">
        <f t="shared" si="1"/>
        <v>0</v>
      </c>
    </row>
    <row r="14" spans="1:34" ht="13.2">
      <c r="A14" s="252"/>
      <c r="B14" s="295" t="str">
        <f>IF('1-1a財務三表'!E41="","",'1-1a財務三表'!E41)</f>
        <v/>
      </c>
      <c r="C14" s="296" t="str">
        <f>IF(B14="","",10.4%)</f>
        <v/>
      </c>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45">
        <f t="shared" si="1"/>
        <v>0</v>
      </c>
    </row>
    <row r="15" spans="1:34" ht="13.2">
      <c r="A15" s="252"/>
      <c r="B15" s="295" t="str">
        <f>IF('1-1a財務三表'!E42="","",'1-1a財務三表'!E42)</f>
        <v/>
      </c>
      <c r="C15" s="296" t="str">
        <f t="shared" si="2" ref="C15:C16">IF(B15="","",10.4%)</f>
        <v/>
      </c>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45">
        <f t="shared" si="1"/>
        <v>0</v>
      </c>
    </row>
    <row r="16" spans="1:34" ht="13.2">
      <c r="A16" s="253"/>
      <c r="B16" s="297" t="str">
        <f>IF('1-1a財務三表'!E43="","",'1-1a財務三表'!E43)</f>
        <v/>
      </c>
      <c r="C16" s="298" t="str">
        <f t="shared" si="2"/>
        <v/>
      </c>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48">
        <f t="shared" si="1"/>
        <v>0</v>
      </c>
    </row>
    <row r="17" spans="1:34" ht="13.2">
      <c r="A17" s="305" t="s">
        <v>136</v>
      </c>
      <c r="C17" s="290"/>
      <c r="AH17" s="291"/>
    </row>
    <row r="18" spans="1:34" ht="13.2">
      <c r="A18" s="306" t="s">
        <v>137</v>
      </c>
      <c r="B18" s="327"/>
      <c r="C18" s="290"/>
      <c r="AH18" s="291"/>
    </row>
    <row r="19" spans="1:34" ht="13.2">
      <c r="A19" s="305" t="s">
        <v>181</v>
      </c>
      <c r="C19" s="290"/>
      <c r="AH19" s="291"/>
    </row>
    <row r="21" spans="1:1" ht="13.2">
      <c r="A21" s="242" t="s">
        <v>132</v>
      </c>
    </row>
    <row r="22" spans="1:34" ht="13.8">
      <c r="A22" s="371" t="s">
        <v>130</v>
      </c>
      <c r="B22" s="371"/>
      <c r="C22" s="371" t="s">
        <v>131</v>
      </c>
      <c r="D22" s="250" t="s">
        <v>39</v>
      </c>
      <c r="E22" s="250" t="s">
        <v>40</v>
      </c>
      <c r="F22" s="250" t="s">
        <v>0</v>
      </c>
      <c r="G22" s="250" t="s">
        <v>1</v>
      </c>
      <c r="H22" s="250" t="s">
        <v>2</v>
      </c>
      <c r="I22" s="250" t="s">
        <v>3</v>
      </c>
      <c r="J22" s="250" t="s">
        <v>4</v>
      </c>
      <c r="K22" s="250" t="s">
        <v>5</v>
      </c>
      <c r="L22" s="250" t="s">
        <v>6</v>
      </c>
      <c r="M22" s="250" t="s">
        <v>7</v>
      </c>
      <c r="N22" s="250" t="s">
        <v>8</v>
      </c>
      <c r="O22" s="250" t="s">
        <v>9</v>
      </c>
      <c r="P22" s="250" t="s">
        <v>10</v>
      </c>
      <c r="Q22" s="250" t="s">
        <v>11</v>
      </c>
      <c r="R22" s="250" t="s">
        <v>12</v>
      </c>
      <c r="S22" s="250" t="s">
        <v>13</v>
      </c>
      <c r="T22" s="250" t="s">
        <v>14</v>
      </c>
      <c r="U22" s="250" t="s">
        <v>41</v>
      </c>
      <c r="V22" s="250" t="s">
        <v>42</v>
      </c>
      <c r="W22" s="250" t="s">
        <v>43</v>
      </c>
      <c r="X22" s="250" t="s">
        <v>44</v>
      </c>
      <c r="Y22" s="250" t="s">
        <v>45</v>
      </c>
      <c r="Z22" s="250" t="s">
        <v>46</v>
      </c>
      <c r="AA22" s="250" t="s">
        <v>47</v>
      </c>
      <c r="AB22" s="250" t="s">
        <v>48</v>
      </c>
      <c r="AC22" s="250" t="s">
        <v>49</v>
      </c>
      <c r="AD22" s="250" t="s">
        <v>50</v>
      </c>
      <c r="AE22" s="250" t="s">
        <v>51</v>
      </c>
      <c r="AF22" s="250" t="s">
        <v>52</v>
      </c>
      <c r="AG22" s="250" t="s">
        <v>53</v>
      </c>
      <c r="AH22" s="250"/>
    </row>
    <row r="23" spans="1:34" ht="14.4" thickBot="1">
      <c r="A23" s="372"/>
      <c r="B23" s="372"/>
      <c r="C23" s="372"/>
      <c r="D23" s="258">
        <v>2026</v>
      </c>
      <c r="E23" s="258">
        <f>+D23+1</f>
        <v>2027</v>
      </c>
      <c r="F23" s="258">
        <f>E23+1</f>
        <v>2028</v>
      </c>
      <c r="G23" s="258">
        <f t="shared" si="3" ref="G23">F23+1</f>
        <v>2029</v>
      </c>
      <c r="H23" s="258">
        <f t="shared" si="4" ref="H23">G23+1</f>
        <v>2030</v>
      </c>
      <c r="I23" s="258">
        <f t="shared" si="5" ref="I23">H23+1</f>
        <v>2031</v>
      </c>
      <c r="J23" s="258">
        <f t="shared" si="6" ref="J23">I23+1</f>
        <v>2032</v>
      </c>
      <c r="K23" s="258">
        <f t="shared" si="7" ref="K23">J23+1</f>
        <v>2033</v>
      </c>
      <c r="L23" s="258">
        <f t="shared" si="8" ref="L23">K23+1</f>
        <v>2034</v>
      </c>
      <c r="M23" s="258">
        <f t="shared" si="9" ref="M23">L23+1</f>
        <v>2035</v>
      </c>
      <c r="N23" s="258">
        <f t="shared" si="10" ref="N23">M23+1</f>
        <v>2036</v>
      </c>
      <c r="O23" s="258">
        <f t="shared" si="11" ref="O23">N23+1</f>
        <v>2037</v>
      </c>
      <c r="P23" s="258">
        <f t="shared" si="12" ref="P23">O23+1</f>
        <v>2038</v>
      </c>
      <c r="Q23" s="258">
        <f t="shared" si="13" ref="Q23">P23+1</f>
        <v>2039</v>
      </c>
      <c r="R23" s="258">
        <f t="shared" si="14" ref="R23">Q23+1</f>
        <v>2040</v>
      </c>
      <c r="S23" s="258">
        <f t="shared" si="15" ref="S23">R23+1</f>
        <v>2041</v>
      </c>
      <c r="T23" s="258">
        <f t="shared" si="16" ref="T23">S23+1</f>
        <v>2042</v>
      </c>
      <c r="U23" s="258">
        <f t="shared" si="17" ref="U23">T23+1</f>
        <v>2043</v>
      </c>
      <c r="V23" s="258">
        <f t="shared" si="18" ref="V23">U23+1</f>
        <v>2044</v>
      </c>
      <c r="W23" s="258">
        <f t="shared" si="19" ref="W23">V23+1</f>
        <v>2045</v>
      </c>
      <c r="X23" s="258">
        <f t="shared" si="20" ref="X23">W23+1</f>
        <v>2046</v>
      </c>
      <c r="Y23" s="258">
        <f t="shared" si="21" ref="Y23">X23+1</f>
        <v>2047</v>
      </c>
      <c r="Z23" s="258">
        <f t="shared" si="22" ref="Z23">Y23+1</f>
        <v>2048</v>
      </c>
      <c r="AA23" s="258">
        <f t="shared" si="23" ref="AA23">Z23+1</f>
        <v>2049</v>
      </c>
      <c r="AB23" s="258">
        <f t="shared" si="24" ref="AB23">AA23+1</f>
        <v>2050</v>
      </c>
      <c r="AC23" s="258">
        <f t="shared" si="25" ref="AC23">AB23+1</f>
        <v>2051</v>
      </c>
      <c r="AD23" s="258">
        <f t="shared" si="26" ref="AD23">AC23+1</f>
        <v>2052</v>
      </c>
      <c r="AE23" s="258">
        <f t="shared" si="27" ref="AE23">AD23+1</f>
        <v>2053</v>
      </c>
      <c r="AF23" s="258">
        <f t="shared" si="28" ref="AF23">AE23+1</f>
        <v>2054</v>
      </c>
      <c r="AG23" s="258">
        <f t="shared" si="29" ref="AG23">AF23+1</f>
        <v>2055</v>
      </c>
      <c r="AH23" s="258" t="s">
        <v>17</v>
      </c>
    </row>
    <row r="24" spans="1:34" ht="13.8" thickTop="1">
      <c r="A24" s="255" t="str">
        <f>'1-1a財務三表'!D28</f>
        <v>薬品費</v>
      </c>
      <c r="B24" s="255"/>
      <c r="C24" s="256">
        <v>0.11600000000000001</v>
      </c>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259">
        <f>SUM(D24:AG24)</f>
        <v>0</v>
      </c>
    </row>
    <row r="25" spans="1:34" ht="13.2">
      <c r="A25" s="246" t="str">
        <f>'1-1a財務三表'!D29</f>
        <v>動力費</v>
      </c>
      <c r="B25" s="246"/>
      <c r="C25" s="247">
        <v>0.11600000000000001</v>
      </c>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60">
        <f>SUM(D25:AG25)</f>
        <v>0</v>
      </c>
    </row>
    <row r="26" spans="1:1" ht="13.2">
      <c r="A26" s="305" t="s">
        <v>136</v>
      </c>
    </row>
    <row r="27" spans="1:1" ht="13.2">
      <c r="A27" s="242"/>
    </row>
    <row r="28" spans="1:1" ht="13.2">
      <c r="A28" s="242" t="s">
        <v>133</v>
      </c>
    </row>
    <row r="29" spans="1:34" ht="13.8">
      <c r="A29" s="371" t="s">
        <v>130</v>
      </c>
      <c r="B29" s="371"/>
      <c r="C29" s="371" t="s">
        <v>131</v>
      </c>
      <c r="D29" s="250" t="s">
        <v>39</v>
      </c>
      <c r="E29" s="250" t="s">
        <v>40</v>
      </c>
      <c r="F29" s="250" t="s">
        <v>0</v>
      </c>
      <c r="G29" s="250" t="s">
        <v>1</v>
      </c>
      <c r="H29" s="250" t="s">
        <v>2</v>
      </c>
      <c r="I29" s="250" t="s">
        <v>3</v>
      </c>
      <c r="J29" s="250" t="s">
        <v>4</v>
      </c>
      <c r="K29" s="250" t="s">
        <v>5</v>
      </c>
      <c r="L29" s="250" t="s">
        <v>6</v>
      </c>
      <c r="M29" s="250" t="s">
        <v>7</v>
      </c>
      <c r="N29" s="250" t="s">
        <v>8</v>
      </c>
      <c r="O29" s="250" t="s">
        <v>9</v>
      </c>
      <c r="P29" s="250" t="s">
        <v>10</v>
      </c>
      <c r="Q29" s="250" t="s">
        <v>11</v>
      </c>
      <c r="R29" s="250" t="s">
        <v>12</v>
      </c>
      <c r="S29" s="250" t="s">
        <v>13</v>
      </c>
      <c r="T29" s="250" t="s">
        <v>14</v>
      </c>
      <c r="U29" s="250" t="s">
        <v>41</v>
      </c>
      <c r="V29" s="250" t="s">
        <v>42</v>
      </c>
      <c r="W29" s="250" t="s">
        <v>43</v>
      </c>
      <c r="X29" s="250" t="s">
        <v>44</v>
      </c>
      <c r="Y29" s="250" t="s">
        <v>45</v>
      </c>
      <c r="Z29" s="250" t="s">
        <v>46</v>
      </c>
      <c r="AA29" s="250" t="s">
        <v>47</v>
      </c>
      <c r="AB29" s="250" t="s">
        <v>48</v>
      </c>
      <c r="AC29" s="250" t="s">
        <v>49</v>
      </c>
      <c r="AD29" s="250" t="s">
        <v>50</v>
      </c>
      <c r="AE29" s="250" t="s">
        <v>51</v>
      </c>
      <c r="AF29" s="250" t="s">
        <v>52</v>
      </c>
      <c r="AG29" s="250" t="s">
        <v>53</v>
      </c>
      <c r="AH29" s="250"/>
    </row>
    <row r="30" spans="1:34" ht="14.4" thickBot="1">
      <c r="A30" s="372"/>
      <c r="B30" s="372"/>
      <c r="C30" s="372"/>
      <c r="D30" s="258">
        <v>2026</v>
      </c>
      <c r="E30" s="258">
        <f>+D30+1</f>
        <v>2027</v>
      </c>
      <c r="F30" s="258">
        <f>E30+1</f>
        <v>2028</v>
      </c>
      <c r="G30" s="258">
        <f t="shared" si="30" ref="G30">F30+1</f>
        <v>2029</v>
      </c>
      <c r="H30" s="258">
        <f t="shared" si="31" ref="H30">G30+1</f>
        <v>2030</v>
      </c>
      <c r="I30" s="258">
        <f t="shared" si="32" ref="I30">H30+1</f>
        <v>2031</v>
      </c>
      <c r="J30" s="258">
        <f t="shared" si="33" ref="J30">I30+1</f>
        <v>2032</v>
      </c>
      <c r="K30" s="258">
        <f t="shared" si="34" ref="K30">J30+1</f>
        <v>2033</v>
      </c>
      <c r="L30" s="258">
        <f t="shared" si="35" ref="L30">K30+1</f>
        <v>2034</v>
      </c>
      <c r="M30" s="258">
        <f t="shared" si="36" ref="M30">L30+1</f>
        <v>2035</v>
      </c>
      <c r="N30" s="258">
        <f t="shared" si="37" ref="N30">M30+1</f>
        <v>2036</v>
      </c>
      <c r="O30" s="258">
        <f t="shared" si="38" ref="O30">N30+1</f>
        <v>2037</v>
      </c>
      <c r="P30" s="258">
        <f t="shared" si="39" ref="P30">O30+1</f>
        <v>2038</v>
      </c>
      <c r="Q30" s="258">
        <f t="shared" si="40" ref="Q30">P30+1</f>
        <v>2039</v>
      </c>
      <c r="R30" s="258">
        <f t="shared" si="41" ref="R30">Q30+1</f>
        <v>2040</v>
      </c>
      <c r="S30" s="258">
        <f t="shared" si="42" ref="S30">R30+1</f>
        <v>2041</v>
      </c>
      <c r="T30" s="258">
        <f t="shared" si="43" ref="T30">S30+1</f>
        <v>2042</v>
      </c>
      <c r="U30" s="258">
        <f t="shared" si="44" ref="U30">T30+1</f>
        <v>2043</v>
      </c>
      <c r="V30" s="258">
        <f t="shared" si="45" ref="V30">U30+1</f>
        <v>2044</v>
      </c>
      <c r="W30" s="258">
        <f t="shared" si="46" ref="W30">V30+1</f>
        <v>2045</v>
      </c>
      <c r="X30" s="258">
        <f t="shared" si="47" ref="X30">W30+1</f>
        <v>2046</v>
      </c>
      <c r="Y30" s="258">
        <f t="shared" si="48" ref="Y30">X30+1</f>
        <v>2047</v>
      </c>
      <c r="Z30" s="258">
        <f t="shared" si="49" ref="Z30">Y30+1</f>
        <v>2048</v>
      </c>
      <c r="AA30" s="258">
        <f t="shared" si="50" ref="AA30">Z30+1</f>
        <v>2049</v>
      </c>
      <c r="AB30" s="258">
        <f t="shared" si="51" ref="AB30">AA30+1</f>
        <v>2050</v>
      </c>
      <c r="AC30" s="258">
        <f t="shared" si="52" ref="AC30">AB30+1</f>
        <v>2051</v>
      </c>
      <c r="AD30" s="258">
        <f t="shared" si="53" ref="AD30">AC30+1</f>
        <v>2052</v>
      </c>
      <c r="AE30" s="258">
        <f t="shared" si="54" ref="AE30">AD30+1</f>
        <v>2053</v>
      </c>
      <c r="AF30" s="258">
        <f t="shared" si="55" ref="AF30">AE30+1</f>
        <v>2054</v>
      </c>
      <c r="AG30" s="258">
        <f t="shared" si="56" ref="AG30">AF30+1</f>
        <v>2055</v>
      </c>
      <c r="AH30" s="258" t="s">
        <v>17</v>
      </c>
    </row>
    <row r="31" spans="1:34" ht="13.8" thickTop="1">
      <c r="A31" s="261" t="str">
        <f>'1-1a財務三表'!D29</f>
        <v>動力費</v>
      </c>
      <c r="B31" s="261"/>
      <c r="C31" s="262">
        <v>0.049503999999999999</v>
      </c>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261">
        <f>SUM(D31:AG31)</f>
        <v>0</v>
      </c>
    </row>
    <row r="32" spans="1:1" ht="13.2">
      <c r="A32" s="305" t="s">
        <v>136</v>
      </c>
    </row>
  </sheetData>
  <mergeCells count="6">
    <mergeCell ref="C4:C5"/>
    <mergeCell ref="A4:B5"/>
    <mergeCell ref="A22:B23"/>
    <mergeCell ref="C22:C23"/>
    <mergeCell ref="A29:B30"/>
    <mergeCell ref="C29:C30"/>
  </mergeCell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683ef2e-2a84-49d8-a94c-b8fc7e39a163}">
  <dimension ref="A1:AO39"/>
  <sheetViews>
    <sheetView showGridLines="0" zoomScaleSheetLayoutView="85" workbookViewId="0" topLeftCell="A15">
      <selection pane="topLeft" activeCell="C6" sqref="C6"/>
    </sheetView>
  </sheetViews>
  <sheetFormatPr defaultColWidth="9.005" defaultRowHeight="13.8"/>
  <cols>
    <col min="1" max="2" width="2.125" style="1" customWidth="1"/>
    <col min="3" max="3" width="14.75" style="1" customWidth="1"/>
    <col min="4" max="4" width="21.25" style="1" customWidth="1"/>
    <col min="5" max="7" width="7.75" style="1" bestFit="1" customWidth="1"/>
    <col min="8" max="29" width="9.5" style="1" customWidth="1"/>
    <col min="30" max="39" width="9.375" style="1" customWidth="1"/>
    <col min="40" max="40" width="9" style="1"/>
    <col min="41" max="41" width="15.75" style="1" customWidth="1"/>
    <col min="42" max="16384" width="9" style="1"/>
  </cols>
  <sheetData>
    <row r="1" spans="1:1 38:38" ht="13.8">
      <c r="A1" s="309" t="s">
        <v>142</v>
      </c>
      <c r="AL1" s="307"/>
    </row>
    <row r="2" spans="38:38" ht="13.8">
      <c r="AL2" s="307"/>
    </row>
    <row r="4" spans="1:1 41:41" ht="13.8">
      <c r="A4" s="1" t="s">
        <v>143</v>
      </c>
      <c r="AO4" s="289" t="s">
        <v>144</v>
      </c>
    </row>
    <row r="5" spans="1:41" ht="13.8">
      <c r="A5" s="2" t="s">
        <v>145</v>
      </c>
      <c r="B5" s="3"/>
      <c r="C5" s="3"/>
      <c r="D5" s="4"/>
      <c r="E5" s="4"/>
      <c r="F5" s="4"/>
      <c r="G5" s="4"/>
      <c r="H5" s="5" t="s">
        <v>39</v>
      </c>
      <c r="I5" s="5" t="s">
        <v>40</v>
      </c>
      <c r="J5" s="5" t="s">
        <v>0</v>
      </c>
      <c r="K5" s="5" t="s">
        <v>1</v>
      </c>
      <c r="L5" s="5" t="s">
        <v>2</v>
      </c>
      <c r="M5" s="5" t="s">
        <v>3</v>
      </c>
      <c r="N5" s="5" t="s">
        <v>4</v>
      </c>
      <c r="O5" s="5" t="s">
        <v>5</v>
      </c>
      <c r="P5" s="5" t="s">
        <v>6</v>
      </c>
      <c r="Q5" s="5" t="s">
        <v>7</v>
      </c>
      <c r="R5" s="5" t="s">
        <v>8</v>
      </c>
      <c r="S5" s="5" t="s">
        <v>9</v>
      </c>
      <c r="T5" s="5" t="s">
        <v>10</v>
      </c>
      <c r="U5" s="5" t="s">
        <v>11</v>
      </c>
      <c r="V5" s="5" t="s">
        <v>12</v>
      </c>
      <c r="W5" s="5" t="s">
        <v>13</v>
      </c>
      <c r="X5" s="5" t="s">
        <v>14</v>
      </c>
      <c r="Y5" s="5" t="s">
        <v>41</v>
      </c>
      <c r="Z5" s="5" t="s">
        <v>42</v>
      </c>
      <c r="AA5" s="5" t="s">
        <v>43</v>
      </c>
      <c r="AB5" s="5" t="s">
        <v>44</v>
      </c>
      <c r="AC5" s="5" t="s">
        <v>45</v>
      </c>
      <c r="AD5" s="5" t="s">
        <v>46</v>
      </c>
      <c r="AE5" s="5" t="s">
        <v>47</v>
      </c>
      <c r="AF5" s="5" t="s">
        <v>48</v>
      </c>
      <c r="AG5" s="5" t="s">
        <v>49</v>
      </c>
      <c r="AH5" s="5" t="s">
        <v>50</v>
      </c>
      <c r="AI5" s="5" t="s">
        <v>51</v>
      </c>
      <c r="AJ5" s="5" t="s">
        <v>52</v>
      </c>
      <c r="AK5" s="5" t="s">
        <v>53</v>
      </c>
      <c r="AL5" s="5" t="s">
        <v>54</v>
      </c>
      <c r="AM5" s="5" t="s">
        <v>55</v>
      </c>
      <c r="AN5" s="6"/>
      <c r="AO5" s="6" t="s">
        <v>146</v>
      </c>
    </row>
    <row r="6" spans="1:41" ht="14.4" thickBot="1">
      <c r="A6" s="7"/>
      <c r="B6" s="8"/>
      <c r="C6" s="310" t="s">
        <v>147</v>
      </c>
      <c r="D6" s="9"/>
      <c r="E6" s="311" t="s">
        <v>148</v>
      </c>
      <c r="F6" s="311" t="s">
        <v>149</v>
      </c>
      <c r="G6" s="311" t="s">
        <v>150</v>
      </c>
      <c r="H6" s="10">
        <v>2026</v>
      </c>
      <c r="I6" s="10">
        <f>+H6+1</f>
        <v>2027</v>
      </c>
      <c r="J6" s="10">
        <f>I6+1</f>
        <v>2028</v>
      </c>
      <c r="K6" s="10">
        <f t="shared" si="0" ref="K6:AM6">J6+1</f>
        <v>2029</v>
      </c>
      <c r="L6" s="10">
        <f t="shared" si="0"/>
        <v>2030</v>
      </c>
      <c r="M6" s="10">
        <f t="shared" si="0"/>
        <v>2031</v>
      </c>
      <c r="N6" s="10">
        <f t="shared" si="0"/>
        <v>2032</v>
      </c>
      <c r="O6" s="10">
        <f t="shared" si="0"/>
        <v>2033</v>
      </c>
      <c r="P6" s="10">
        <f t="shared" si="0"/>
        <v>2034</v>
      </c>
      <c r="Q6" s="10">
        <f t="shared" si="0"/>
        <v>2035</v>
      </c>
      <c r="R6" s="10">
        <f t="shared" si="0"/>
        <v>2036</v>
      </c>
      <c r="S6" s="10">
        <f t="shared" si="0"/>
        <v>2037</v>
      </c>
      <c r="T6" s="10">
        <f t="shared" si="0"/>
        <v>2038</v>
      </c>
      <c r="U6" s="10">
        <f t="shared" si="0"/>
        <v>2039</v>
      </c>
      <c r="V6" s="10">
        <f t="shared" si="0"/>
        <v>2040</v>
      </c>
      <c r="W6" s="10">
        <f t="shared" si="0"/>
        <v>2041</v>
      </c>
      <c r="X6" s="10">
        <f t="shared" si="0"/>
        <v>2042</v>
      </c>
      <c r="Y6" s="10">
        <f t="shared" si="0"/>
        <v>2043</v>
      </c>
      <c r="Z6" s="10">
        <f t="shared" si="0"/>
        <v>2044</v>
      </c>
      <c r="AA6" s="10">
        <f t="shared" si="0"/>
        <v>2045</v>
      </c>
      <c r="AB6" s="10">
        <f t="shared" si="0"/>
        <v>2046</v>
      </c>
      <c r="AC6" s="10">
        <f t="shared" si="0"/>
        <v>2047</v>
      </c>
      <c r="AD6" s="10">
        <f t="shared" si="0"/>
        <v>2048</v>
      </c>
      <c r="AE6" s="10">
        <f t="shared" si="0"/>
        <v>2049</v>
      </c>
      <c r="AF6" s="10">
        <f t="shared" si="0"/>
        <v>2050</v>
      </c>
      <c r="AG6" s="10">
        <f t="shared" si="0"/>
        <v>2051</v>
      </c>
      <c r="AH6" s="10">
        <f t="shared" si="0"/>
        <v>2052</v>
      </c>
      <c r="AI6" s="10">
        <f t="shared" si="0"/>
        <v>2053</v>
      </c>
      <c r="AJ6" s="10">
        <f t="shared" si="0"/>
        <v>2054</v>
      </c>
      <c r="AK6" s="10">
        <f t="shared" si="0"/>
        <v>2055</v>
      </c>
      <c r="AL6" s="10">
        <f t="shared" si="0"/>
        <v>2056</v>
      </c>
      <c r="AM6" s="10">
        <f t="shared" si="0"/>
        <v>2057</v>
      </c>
      <c r="AN6" s="11" t="s">
        <v>17</v>
      </c>
      <c r="AO6" s="11"/>
    </row>
    <row r="7" spans="1:41" ht="14.4" thickTop="1">
      <c r="A7" s="12" t="s">
        <v>151</v>
      </c>
      <c r="B7" s="13"/>
      <c r="C7" s="13"/>
      <c r="D7" s="14"/>
      <c r="E7" s="14"/>
      <c r="F7" s="14"/>
      <c r="G7" s="14"/>
      <c r="H7" s="15">
        <f>SUM(H8,H14,H20,H26,H32)</f>
        <v>0</v>
      </c>
      <c r="I7" s="15">
        <f t="shared" si="1" ref="I7:AM7">SUM(I8,I14,I20,I26,I32)</f>
        <v>0</v>
      </c>
      <c r="J7" s="15">
        <f t="shared" si="1"/>
        <v>0</v>
      </c>
      <c r="K7" s="15">
        <f t="shared" si="1"/>
        <v>0</v>
      </c>
      <c r="L7" s="15">
        <f t="shared" si="1"/>
        <v>0</v>
      </c>
      <c r="M7" s="15">
        <f t="shared" si="1"/>
        <v>0</v>
      </c>
      <c r="N7" s="15">
        <f t="shared" si="1"/>
        <v>0</v>
      </c>
      <c r="O7" s="15">
        <f t="shared" si="1"/>
        <v>0</v>
      </c>
      <c r="P7" s="15">
        <f t="shared" si="1"/>
        <v>0</v>
      </c>
      <c r="Q7" s="15">
        <f t="shared" si="1"/>
        <v>0</v>
      </c>
      <c r="R7" s="15">
        <f t="shared" si="1"/>
        <v>0</v>
      </c>
      <c r="S7" s="15">
        <f t="shared" si="1"/>
        <v>0</v>
      </c>
      <c r="T7" s="15">
        <f t="shared" si="1"/>
        <v>0</v>
      </c>
      <c r="U7" s="15">
        <f t="shared" si="1"/>
        <v>0</v>
      </c>
      <c r="V7" s="15">
        <f t="shared" si="1"/>
        <v>0</v>
      </c>
      <c r="W7" s="15">
        <f t="shared" si="1"/>
        <v>0</v>
      </c>
      <c r="X7" s="15">
        <f t="shared" si="1"/>
        <v>0</v>
      </c>
      <c r="Y7" s="15">
        <f t="shared" si="1"/>
        <v>0</v>
      </c>
      <c r="Z7" s="15">
        <f t="shared" si="1"/>
        <v>0</v>
      </c>
      <c r="AA7" s="15">
        <f t="shared" si="1"/>
        <v>0</v>
      </c>
      <c r="AB7" s="15">
        <f t="shared" si="1"/>
        <v>0</v>
      </c>
      <c r="AC7" s="15">
        <f t="shared" si="1"/>
        <v>0</v>
      </c>
      <c r="AD7" s="15">
        <f t="shared" si="1"/>
        <v>0</v>
      </c>
      <c r="AE7" s="15">
        <f t="shared" si="1"/>
        <v>0</v>
      </c>
      <c r="AF7" s="15">
        <f t="shared" si="1"/>
        <v>0</v>
      </c>
      <c r="AG7" s="15">
        <f t="shared" si="1"/>
        <v>0</v>
      </c>
      <c r="AH7" s="15">
        <f t="shared" si="1"/>
        <v>0</v>
      </c>
      <c r="AI7" s="15">
        <f t="shared" si="1"/>
        <v>0</v>
      </c>
      <c r="AJ7" s="15">
        <f t="shared" si="1"/>
        <v>0</v>
      </c>
      <c r="AK7" s="15">
        <f t="shared" si="1"/>
        <v>0</v>
      </c>
      <c r="AL7" s="15">
        <f t="shared" si="1"/>
        <v>0</v>
      </c>
      <c r="AM7" s="15">
        <f t="shared" si="1"/>
        <v>0</v>
      </c>
      <c r="AN7" s="15">
        <f>SUM(H7:AM7)</f>
        <v>0</v>
      </c>
      <c r="AO7" s="15"/>
    </row>
    <row r="8" spans="1:41" ht="13.8">
      <c r="A8" s="17"/>
      <c r="B8" s="312" t="s">
        <v>152</v>
      </c>
      <c r="C8" s="313"/>
      <c r="D8" s="20"/>
      <c r="E8" s="20"/>
      <c r="F8" s="20"/>
      <c r="G8" s="20"/>
      <c r="H8" s="21">
        <f t="shared" si="2" ref="H8:AM8">SUM(H9:H13)</f>
        <v>0</v>
      </c>
      <c r="I8" s="21">
        <f t="shared" si="2"/>
        <v>0</v>
      </c>
      <c r="J8" s="21">
        <f t="shared" si="2"/>
        <v>0</v>
      </c>
      <c r="K8" s="21">
        <f t="shared" si="2"/>
        <v>0</v>
      </c>
      <c r="L8" s="21">
        <f t="shared" si="2"/>
        <v>0</v>
      </c>
      <c r="M8" s="21">
        <f t="shared" si="2"/>
        <v>0</v>
      </c>
      <c r="N8" s="21">
        <f t="shared" si="2"/>
        <v>0</v>
      </c>
      <c r="O8" s="21">
        <f t="shared" si="2"/>
        <v>0</v>
      </c>
      <c r="P8" s="21">
        <f t="shared" si="2"/>
        <v>0</v>
      </c>
      <c r="Q8" s="21">
        <f t="shared" si="2"/>
        <v>0</v>
      </c>
      <c r="R8" s="21">
        <f t="shared" si="2"/>
        <v>0</v>
      </c>
      <c r="S8" s="21">
        <f t="shared" si="2"/>
        <v>0</v>
      </c>
      <c r="T8" s="21">
        <f t="shared" si="2"/>
        <v>0</v>
      </c>
      <c r="U8" s="21">
        <f t="shared" si="2"/>
        <v>0</v>
      </c>
      <c r="V8" s="21">
        <f t="shared" si="2"/>
        <v>0</v>
      </c>
      <c r="W8" s="21">
        <f t="shared" si="2"/>
        <v>0</v>
      </c>
      <c r="X8" s="21">
        <f t="shared" si="2"/>
        <v>0</v>
      </c>
      <c r="Y8" s="21">
        <f t="shared" si="2"/>
        <v>0</v>
      </c>
      <c r="Z8" s="21">
        <f t="shared" si="2"/>
        <v>0</v>
      </c>
      <c r="AA8" s="21">
        <f t="shared" si="2"/>
        <v>0</v>
      </c>
      <c r="AB8" s="21">
        <f t="shared" si="2"/>
        <v>0</v>
      </c>
      <c r="AC8" s="21">
        <f t="shared" si="2"/>
        <v>0</v>
      </c>
      <c r="AD8" s="21">
        <f t="shared" si="2"/>
        <v>0</v>
      </c>
      <c r="AE8" s="21">
        <f t="shared" si="2"/>
        <v>0</v>
      </c>
      <c r="AF8" s="21">
        <f t="shared" si="2"/>
        <v>0</v>
      </c>
      <c r="AG8" s="21">
        <f t="shared" si="2"/>
        <v>0</v>
      </c>
      <c r="AH8" s="21">
        <f t="shared" si="2"/>
        <v>0</v>
      </c>
      <c r="AI8" s="21">
        <f t="shared" si="2"/>
        <v>0</v>
      </c>
      <c r="AJ8" s="21">
        <f t="shared" si="2"/>
        <v>0</v>
      </c>
      <c r="AK8" s="21">
        <f t="shared" si="2"/>
        <v>0</v>
      </c>
      <c r="AL8" s="21">
        <f t="shared" si="2"/>
        <v>0</v>
      </c>
      <c r="AM8" s="21">
        <f t="shared" si="2"/>
        <v>0</v>
      </c>
      <c r="AN8" s="67">
        <f>SUM(H8:AM8)</f>
        <v>0</v>
      </c>
      <c r="AO8" s="67"/>
    </row>
    <row r="9" spans="1:41" ht="13.8">
      <c r="A9" s="17"/>
      <c r="B9" s="23"/>
      <c r="C9" s="68"/>
      <c r="D9" s="81"/>
      <c r="E9" s="81"/>
      <c r="F9" s="81"/>
      <c r="G9" s="314"/>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05">
        <f t="shared" si="3" ref="AN9:AN37">SUM(H9:AM9)</f>
        <v>0</v>
      </c>
      <c r="AO9" s="205"/>
    </row>
    <row r="10" spans="1:41" ht="13.8">
      <c r="A10" s="17"/>
      <c r="B10" s="23"/>
      <c r="C10" s="54"/>
      <c r="D10" s="85"/>
      <c r="E10" s="85"/>
      <c r="F10" s="85"/>
      <c r="G10" s="315"/>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130">
        <f t="shared" si="3"/>
        <v>0</v>
      </c>
      <c r="AO10" s="130"/>
    </row>
    <row r="11" spans="1:41" ht="13.8">
      <c r="A11" s="17"/>
      <c r="B11" s="23"/>
      <c r="C11" s="54"/>
      <c r="D11" s="85"/>
      <c r="E11" s="85"/>
      <c r="F11" s="85"/>
      <c r="G11" s="315"/>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130">
        <f t="shared" si="3"/>
        <v>0</v>
      </c>
      <c r="AO11" s="130"/>
    </row>
    <row r="12" spans="1:41" ht="13.8">
      <c r="A12" s="17"/>
      <c r="B12" s="23"/>
      <c r="C12" s="54"/>
      <c r="D12" s="85"/>
      <c r="E12" s="85"/>
      <c r="F12" s="85"/>
      <c r="G12" s="315"/>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130">
        <f t="shared" si="3"/>
        <v>0</v>
      </c>
      <c r="AO12" s="130"/>
    </row>
    <row r="13" spans="1:41" ht="13.8">
      <c r="A13" s="17"/>
      <c r="B13" s="23"/>
      <c r="C13" s="209"/>
      <c r="D13" s="140"/>
      <c r="E13" s="140"/>
      <c r="F13" s="140"/>
      <c r="G13" s="316"/>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17">
        <f t="shared" si="3"/>
        <v>0</v>
      </c>
      <c r="AO13" s="317"/>
    </row>
    <row r="14" spans="1:41" ht="13.8">
      <c r="A14" s="17"/>
      <c r="B14" s="312" t="s">
        <v>153</v>
      </c>
      <c r="C14" s="313"/>
      <c r="D14" s="20"/>
      <c r="E14" s="20"/>
      <c r="F14" s="20"/>
      <c r="G14" s="318"/>
      <c r="H14" s="21">
        <f t="shared" si="4" ref="H14:AM14">SUM(H15:H19)</f>
        <v>0</v>
      </c>
      <c r="I14" s="21">
        <f t="shared" si="4"/>
        <v>0</v>
      </c>
      <c r="J14" s="21">
        <f t="shared" si="4"/>
        <v>0</v>
      </c>
      <c r="K14" s="21">
        <f t="shared" si="4"/>
        <v>0</v>
      </c>
      <c r="L14" s="21">
        <f t="shared" si="4"/>
        <v>0</v>
      </c>
      <c r="M14" s="21">
        <f t="shared" si="4"/>
        <v>0</v>
      </c>
      <c r="N14" s="21">
        <f t="shared" si="4"/>
        <v>0</v>
      </c>
      <c r="O14" s="21">
        <f t="shared" si="4"/>
        <v>0</v>
      </c>
      <c r="P14" s="21">
        <f t="shared" si="4"/>
        <v>0</v>
      </c>
      <c r="Q14" s="21">
        <f t="shared" si="4"/>
        <v>0</v>
      </c>
      <c r="R14" s="21">
        <f t="shared" si="4"/>
        <v>0</v>
      </c>
      <c r="S14" s="21">
        <f t="shared" si="4"/>
        <v>0</v>
      </c>
      <c r="T14" s="21">
        <f t="shared" si="4"/>
        <v>0</v>
      </c>
      <c r="U14" s="21">
        <f t="shared" si="4"/>
        <v>0</v>
      </c>
      <c r="V14" s="21">
        <f t="shared" si="4"/>
        <v>0</v>
      </c>
      <c r="W14" s="21">
        <f t="shared" si="4"/>
        <v>0</v>
      </c>
      <c r="X14" s="21">
        <f t="shared" si="4"/>
        <v>0</v>
      </c>
      <c r="Y14" s="21">
        <f t="shared" si="4"/>
        <v>0</v>
      </c>
      <c r="Z14" s="21">
        <f t="shared" si="4"/>
        <v>0</v>
      </c>
      <c r="AA14" s="21">
        <f t="shared" si="4"/>
        <v>0</v>
      </c>
      <c r="AB14" s="21">
        <f t="shared" si="4"/>
        <v>0</v>
      </c>
      <c r="AC14" s="21">
        <f t="shared" si="4"/>
        <v>0</v>
      </c>
      <c r="AD14" s="21">
        <f t="shared" si="4"/>
        <v>0</v>
      </c>
      <c r="AE14" s="21">
        <f t="shared" si="4"/>
        <v>0</v>
      </c>
      <c r="AF14" s="21">
        <f t="shared" si="4"/>
        <v>0</v>
      </c>
      <c r="AG14" s="21">
        <f t="shared" si="4"/>
        <v>0</v>
      </c>
      <c r="AH14" s="21">
        <f t="shared" si="4"/>
        <v>0</v>
      </c>
      <c r="AI14" s="21">
        <f t="shared" si="4"/>
        <v>0</v>
      </c>
      <c r="AJ14" s="21">
        <f t="shared" si="4"/>
        <v>0</v>
      </c>
      <c r="AK14" s="21">
        <f t="shared" si="4"/>
        <v>0</v>
      </c>
      <c r="AL14" s="21">
        <f t="shared" si="4"/>
        <v>0</v>
      </c>
      <c r="AM14" s="21">
        <f t="shared" si="4"/>
        <v>0</v>
      </c>
      <c r="AN14" s="67">
        <f t="shared" si="3"/>
        <v>0</v>
      </c>
      <c r="AO14" s="67"/>
    </row>
    <row r="15" spans="1:41" ht="13.8">
      <c r="A15" s="17"/>
      <c r="B15" s="23"/>
      <c r="C15" s="68"/>
      <c r="D15" s="81"/>
      <c r="E15" s="81"/>
      <c r="F15" s="81"/>
      <c r="G15" s="314"/>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05">
        <f t="shared" si="3"/>
        <v>0</v>
      </c>
      <c r="AO15" s="205"/>
    </row>
    <row r="16" spans="1:41" ht="13.8">
      <c r="A16" s="17"/>
      <c r="B16" s="23"/>
      <c r="C16" s="54"/>
      <c r="D16" s="85"/>
      <c r="E16" s="85"/>
      <c r="F16" s="85"/>
      <c r="G16" s="315"/>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130">
        <f t="shared" si="3"/>
        <v>0</v>
      </c>
      <c r="AO16" s="130"/>
    </row>
    <row r="17" spans="1:41" ht="13.8">
      <c r="A17" s="17"/>
      <c r="B17" s="23"/>
      <c r="C17" s="54"/>
      <c r="D17" s="85"/>
      <c r="E17" s="85"/>
      <c r="F17" s="85"/>
      <c r="G17" s="315"/>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130">
        <f t="shared" si="3"/>
        <v>0</v>
      </c>
      <c r="AO17" s="130"/>
    </row>
    <row r="18" spans="1:41" ht="13.8">
      <c r="A18" s="17"/>
      <c r="B18" s="23"/>
      <c r="C18" s="54"/>
      <c r="D18" s="85"/>
      <c r="E18" s="85"/>
      <c r="F18" s="85"/>
      <c r="G18" s="315"/>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130">
        <f t="shared" si="3"/>
        <v>0</v>
      </c>
      <c r="AO18" s="130"/>
    </row>
    <row r="19" spans="1:41" ht="13.8">
      <c r="A19" s="17"/>
      <c r="B19" s="319"/>
      <c r="C19" s="209"/>
      <c r="D19" s="140"/>
      <c r="E19" s="140"/>
      <c r="F19" s="140"/>
      <c r="G19" s="316"/>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17">
        <f t="shared" si="3"/>
        <v>0</v>
      </c>
      <c r="AO19" s="317"/>
    </row>
    <row r="20" spans="1:41" ht="13.8">
      <c r="A20" s="34"/>
      <c r="B20" s="312" t="s">
        <v>154</v>
      </c>
      <c r="C20" s="313"/>
      <c r="D20" s="20"/>
      <c r="E20" s="20"/>
      <c r="F20" s="20"/>
      <c r="G20" s="318"/>
      <c r="H20" s="21">
        <f t="shared" si="5" ref="H20:AM20">SUM(H21:H25)</f>
        <v>0</v>
      </c>
      <c r="I20" s="21">
        <f t="shared" si="5"/>
        <v>0</v>
      </c>
      <c r="J20" s="21">
        <f t="shared" si="5"/>
        <v>0</v>
      </c>
      <c r="K20" s="21">
        <f t="shared" si="5"/>
        <v>0</v>
      </c>
      <c r="L20" s="21">
        <f t="shared" si="5"/>
        <v>0</v>
      </c>
      <c r="M20" s="21">
        <f t="shared" si="5"/>
        <v>0</v>
      </c>
      <c r="N20" s="21">
        <f t="shared" si="5"/>
        <v>0</v>
      </c>
      <c r="O20" s="21">
        <f t="shared" si="5"/>
        <v>0</v>
      </c>
      <c r="P20" s="21">
        <f t="shared" si="5"/>
        <v>0</v>
      </c>
      <c r="Q20" s="21">
        <f t="shared" si="5"/>
        <v>0</v>
      </c>
      <c r="R20" s="21">
        <f t="shared" si="5"/>
        <v>0</v>
      </c>
      <c r="S20" s="21">
        <f t="shared" si="5"/>
        <v>0</v>
      </c>
      <c r="T20" s="21">
        <f t="shared" si="5"/>
        <v>0</v>
      </c>
      <c r="U20" s="21">
        <f t="shared" si="5"/>
        <v>0</v>
      </c>
      <c r="V20" s="21">
        <f t="shared" si="5"/>
        <v>0</v>
      </c>
      <c r="W20" s="21">
        <f t="shared" si="5"/>
        <v>0</v>
      </c>
      <c r="X20" s="21">
        <f t="shared" si="5"/>
        <v>0</v>
      </c>
      <c r="Y20" s="21">
        <f t="shared" si="5"/>
        <v>0</v>
      </c>
      <c r="Z20" s="21">
        <f t="shared" si="5"/>
        <v>0</v>
      </c>
      <c r="AA20" s="21">
        <f t="shared" si="5"/>
        <v>0</v>
      </c>
      <c r="AB20" s="21">
        <f t="shared" si="5"/>
        <v>0</v>
      </c>
      <c r="AC20" s="21">
        <f t="shared" si="5"/>
        <v>0</v>
      </c>
      <c r="AD20" s="21">
        <f t="shared" si="5"/>
        <v>0</v>
      </c>
      <c r="AE20" s="21">
        <f t="shared" si="5"/>
        <v>0</v>
      </c>
      <c r="AF20" s="21">
        <f t="shared" si="5"/>
        <v>0</v>
      </c>
      <c r="AG20" s="21">
        <f t="shared" si="5"/>
        <v>0</v>
      </c>
      <c r="AH20" s="21">
        <f t="shared" si="5"/>
        <v>0</v>
      </c>
      <c r="AI20" s="21">
        <f t="shared" si="5"/>
        <v>0</v>
      </c>
      <c r="AJ20" s="21">
        <f t="shared" si="5"/>
        <v>0</v>
      </c>
      <c r="AK20" s="21">
        <f t="shared" si="5"/>
        <v>0</v>
      </c>
      <c r="AL20" s="21">
        <f t="shared" si="5"/>
        <v>0</v>
      </c>
      <c r="AM20" s="21">
        <f t="shared" si="5"/>
        <v>0</v>
      </c>
      <c r="AN20" s="67">
        <f t="shared" si="3"/>
        <v>0</v>
      </c>
      <c r="AO20" s="67"/>
    </row>
    <row r="21" spans="1:41" ht="13.8">
      <c r="A21" s="17"/>
      <c r="B21" s="23"/>
      <c r="C21" s="68"/>
      <c r="D21" s="81"/>
      <c r="E21" s="81"/>
      <c r="F21" s="81"/>
      <c r="G21" s="314"/>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05">
        <f t="shared" si="3"/>
        <v>0</v>
      </c>
      <c r="AO21" s="205"/>
    </row>
    <row r="22" spans="1:41" ht="13.8">
      <c r="A22" s="17"/>
      <c r="B22" s="23"/>
      <c r="C22" s="54"/>
      <c r="D22" s="85"/>
      <c r="E22" s="85"/>
      <c r="F22" s="85"/>
      <c r="G22" s="315"/>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130">
        <f t="shared" si="3"/>
        <v>0</v>
      </c>
      <c r="AO22" s="130"/>
    </row>
    <row r="23" spans="1:41" ht="13.8">
      <c r="A23" s="17"/>
      <c r="B23" s="23"/>
      <c r="C23" s="54"/>
      <c r="D23" s="85"/>
      <c r="E23" s="85"/>
      <c r="F23" s="85"/>
      <c r="G23" s="315"/>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130">
        <f t="shared" si="3"/>
        <v>0</v>
      </c>
      <c r="AO23" s="130"/>
    </row>
    <row r="24" spans="1:41" ht="13.8">
      <c r="A24" s="17"/>
      <c r="B24" s="23"/>
      <c r="C24" s="54"/>
      <c r="D24" s="85"/>
      <c r="E24" s="85"/>
      <c r="F24" s="85"/>
      <c r="G24" s="315"/>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130">
        <f t="shared" si="3"/>
        <v>0</v>
      </c>
      <c r="AO24" s="130"/>
    </row>
    <row r="25" spans="1:41" ht="13.8">
      <c r="A25" s="17"/>
      <c r="B25" s="319"/>
      <c r="C25" s="209"/>
      <c r="D25" s="140"/>
      <c r="E25" s="140"/>
      <c r="F25" s="140"/>
      <c r="G25" s="316"/>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17">
        <f t="shared" si="3"/>
        <v>0</v>
      </c>
      <c r="AO25" s="317"/>
    </row>
    <row r="26" spans="1:41" ht="13.8">
      <c r="A26" s="34"/>
      <c r="B26" s="312" t="s">
        <v>155</v>
      </c>
      <c r="C26" s="313"/>
      <c r="D26" s="20"/>
      <c r="E26" s="20"/>
      <c r="F26" s="20"/>
      <c r="G26" s="318"/>
      <c r="H26" s="21">
        <f t="shared" si="6" ref="H26:AM26">SUM(H27:H31)</f>
        <v>0</v>
      </c>
      <c r="I26" s="21">
        <f t="shared" si="6"/>
        <v>0</v>
      </c>
      <c r="J26" s="21">
        <f t="shared" si="6"/>
        <v>0</v>
      </c>
      <c r="K26" s="21">
        <f t="shared" si="6"/>
        <v>0</v>
      </c>
      <c r="L26" s="21">
        <f t="shared" si="6"/>
        <v>0</v>
      </c>
      <c r="M26" s="21">
        <f t="shared" si="6"/>
        <v>0</v>
      </c>
      <c r="N26" s="21">
        <f t="shared" si="6"/>
        <v>0</v>
      </c>
      <c r="O26" s="21">
        <f t="shared" si="6"/>
        <v>0</v>
      </c>
      <c r="P26" s="21">
        <f t="shared" si="6"/>
        <v>0</v>
      </c>
      <c r="Q26" s="21">
        <f t="shared" si="6"/>
        <v>0</v>
      </c>
      <c r="R26" s="21">
        <f t="shared" si="6"/>
        <v>0</v>
      </c>
      <c r="S26" s="21">
        <f t="shared" si="6"/>
        <v>0</v>
      </c>
      <c r="T26" s="21">
        <f t="shared" si="6"/>
        <v>0</v>
      </c>
      <c r="U26" s="21">
        <f t="shared" si="6"/>
        <v>0</v>
      </c>
      <c r="V26" s="21">
        <f t="shared" si="6"/>
        <v>0</v>
      </c>
      <c r="W26" s="21">
        <f t="shared" si="6"/>
        <v>0</v>
      </c>
      <c r="X26" s="21">
        <f t="shared" si="6"/>
        <v>0</v>
      </c>
      <c r="Y26" s="21">
        <f t="shared" si="6"/>
        <v>0</v>
      </c>
      <c r="Z26" s="21">
        <f t="shared" si="6"/>
        <v>0</v>
      </c>
      <c r="AA26" s="21">
        <f t="shared" si="6"/>
        <v>0</v>
      </c>
      <c r="AB26" s="21">
        <f t="shared" si="6"/>
        <v>0</v>
      </c>
      <c r="AC26" s="21">
        <f t="shared" si="6"/>
        <v>0</v>
      </c>
      <c r="AD26" s="21">
        <f t="shared" si="6"/>
        <v>0</v>
      </c>
      <c r="AE26" s="21">
        <f t="shared" si="6"/>
        <v>0</v>
      </c>
      <c r="AF26" s="21">
        <f t="shared" si="6"/>
        <v>0</v>
      </c>
      <c r="AG26" s="21">
        <f t="shared" si="6"/>
        <v>0</v>
      </c>
      <c r="AH26" s="21">
        <f t="shared" si="6"/>
        <v>0</v>
      </c>
      <c r="AI26" s="21">
        <f t="shared" si="6"/>
        <v>0</v>
      </c>
      <c r="AJ26" s="21">
        <f t="shared" si="6"/>
        <v>0</v>
      </c>
      <c r="AK26" s="21">
        <f t="shared" si="6"/>
        <v>0</v>
      </c>
      <c r="AL26" s="21">
        <f t="shared" si="6"/>
        <v>0</v>
      </c>
      <c r="AM26" s="21">
        <f t="shared" si="6"/>
        <v>0</v>
      </c>
      <c r="AN26" s="67">
        <f t="shared" si="3"/>
        <v>0</v>
      </c>
      <c r="AO26" s="67"/>
    </row>
    <row r="27" spans="1:41" ht="13.8">
      <c r="A27" s="17"/>
      <c r="B27" s="23"/>
      <c r="C27" s="68"/>
      <c r="D27" s="81"/>
      <c r="E27" s="81"/>
      <c r="F27" s="81"/>
      <c r="G27" s="314"/>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05">
        <f t="shared" si="3"/>
        <v>0</v>
      </c>
      <c r="AO27" s="205"/>
    </row>
    <row r="28" spans="1:41" ht="13.8">
      <c r="A28" s="17"/>
      <c r="B28" s="23"/>
      <c r="C28" s="54"/>
      <c r="D28" s="85"/>
      <c r="E28" s="85"/>
      <c r="F28" s="85"/>
      <c r="G28" s="315"/>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130">
        <f t="shared" si="3"/>
        <v>0</v>
      </c>
      <c r="AO28" s="130"/>
    </row>
    <row r="29" spans="1:41" ht="13.8">
      <c r="A29" s="17"/>
      <c r="B29" s="23"/>
      <c r="C29" s="54"/>
      <c r="D29" s="85"/>
      <c r="E29" s="85"/>
      <c r="F29" s="85"/>
      <c r="G29" s="315"/>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130">
        <f t="shared" si="3"/>
        <v>0</v>
      </c>
      <c r="AO29" s="130"/>
    </row>
    <row r="30" spans="1:41" ht="13.8">
      <c r="A30" s="17"/>
      <c r="B30" s="23"/>
      <c r="C30" s="54"/>
      <c r="D30" s="85"/>
      <c r="E30" s="85"/>
      <c r="F30" s="85"/>
      <c r="G30" s="315"/>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130">
        <f t="shared" si="3"/>
        <v>0</v>
      </c>
      <c r="AO30" s="130"/>
    </row>
    <row r="31" spans="1:41" ht="13.8">
      <c r="A31" s="17"/>
      <c r="B31" s="319"/>
      <c r="C31" s="209"/>
      <c r="D31" s="140"/>
      <c r="E31" s="140"/>
      <c r="F31" s="140"/>
      <c r="G31" s="316"/>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17">
        <f t="shared" si="3"/>
        <v>0</v>
      </c>
      <c r="AO31" s="317"/>
    </row>
    <row r="32" spans="1:41" ht="13.8">
      <c r="A32" s="34"/>
      <c r="B32" s="312" t="s">
        <v>156</v>
      </c>
      <c r="C32" s="313"/>
      <c r="D32" s="20"/>
      <c r="E32" s="20"/>
      <c r="F32" s="20"/>
      <c r="G32" s="318"/>
      <c r="H32" s="21">
        <f t="shared" si="7" ref="H32:AM32">SUM(H33:H37)</f>
        <v>0</v>
      </c>
      <c r="I32" s="21">
        <f t="shared" si="7"/>
        <v>0</v>
      </c>
      <c r="J32" s="21">
        <f t="shared" si="7"/>
        <v>0</v>
      </c>
      <c r="K32" s="21">
        <f t="shared" si="7"/>
        <v>0</v>
      </c>
      <c r="L32" s="21">
        <f t="shared" si="7"/>
        <v>0</v>
      </c>
      <c r="M32" s="21">
        <f t="shared" si="7"/>
        <v>0</v>
      </c>
      <c r="N32" s="21">
        <f t="shared" si="7"/>
        <v>0</v>
      </c>
      <c r="O32" s="21">
        <f t="shared" si="7"/>
        <v>0</v>
      </c>
      <c r="P32" s="21">
        <f t="shared" si="7"/>
        <v>0</v>
      </c>
      <c r="Q32" s="21">
        <f t="shared" si="7"/>
        <v>0</v>
      </c>
      <c r="R32" s="21">
        <f t="shared" si="7"/>
        <v>0</v>
      </c>
      <c r="S32" s="21">
        <f t="shared" si="7"/>
        <v>0</v>
      </c>
      <c r="T32" s="21">
        <f t="shared" si="7"/>
        <v>0</v>
      </c>
      <c r="U32" s="21">
        <f t="shared" si="7"/>
        <v>0</v>
      </c>
      <c r="V32" s="21">
        <f t="shared" si="7"/>
        <v>0</v>
      </c>
      <c r="W32" s="21">
        <f t="shared" si="7"/>
        <v>0</v>
      </c>
      <c r="X32" s="21">
        <f t="shared" si="7"/>
        <v>0</v>
      </c>
      <c r="Y32" s="21">
        <f t="shared" si="7"/>
        <v>0</v>
      </c>
      <c r="Z32" s="21">
        <f t="shared" si="7"/>
        <v>0</v>
      </c>
      <c r="AA32" s="21">
        <f t="shared" si="7"/>
        <v>0</v>
      </c>
      <c r="AB32" s="21">
        <f t="shared" si="7"/>
        <v>0</v>
      </c>
      <c r="AC32" s="21">
        <f t="shared" si="7"/>
        <v>0</v>
      </c>
      <c r="AD32" s="21">
        <f t="shared" si="7"/>
        <v>0</v>
      </c>
      <c r="AE32" s="21">
        <f t="shared" si="7"/>
        <v>0</v>
      </c>
      <c r="AF32" s="21">
        <f t="shared" si="7"/>
        <v>0</v>
      </c>
      <c r="AG32" s="21">
        <f t="shared" si="7"/>
        <v>0</v>
      </c>
      <c r="AH32" s="21">
        <f t="shared" si="7"/>
        <v>0</v>
      </c>
      <c r="AI32" s="21">
        <f t="shared" si="7"/>
        <v>0</v>
      </c>
      <c r="AJ32" s="21">
        <f t="shared" si="7"/>
        <v>0</v>
      </c>
      <c r="AK32" s="21">
        <f t="shared" si="7"/>
        <v>0</v>
      </c>
      <c r="AL32" s="21">
        <f t="shared" si="7"/>
        <v>0</v>
      </c>
      <c r="AM32" s="21">
        <f t="shared" si="7"/>
        <v>0</v>
      </c>
      <c r="AN32" s="67">
        <f t="shared" si="3"/>
        <v>0</v>
      </c>
      <c r="AO32" s="67"/>
    </row>
    <row r="33" spans="1:41" ht="13.8">
      <c r="A33" s="17"/>
      <c r="B33" s="23"/>
      <c r="C33" s="68"/>
      <c r="D33" s="81"/>
      <c r="E33" s="81"/>
      <c r="F33" s="81"/>
      <c r="G33" s="314"/>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05">
        <f t="shared" si="3"/>
        <v>0</v>
      </c>
      <c r="AO33" s="205"/>
    </row>
    <row r="34" spans="1:41" ht="13.8">
      <c r="A34" s="17"/>
      <c r="B34" s="23"/>
      <c r="C34" s="54"/>
      <c r="D34" s="85"/>
      <c r="E34" s="85"/>
      <c r="F34" s="85"/>
      <c r="G34" s="315"/>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130">
        <f t="shared" si="3"/>
        <v>0</v>
      </c>
      <c r="AO34" s="130"/>
    </row>
    <row r="35" spans="1:41" ht="13.8">
      <c r="A35" s="17"/>
      <c r="B35" s="23"/>
      <c r="C35" s="54"/>
      <c r="D35" s="85"/>
      <c r="E35" s="85"/>
      <c r="F35" s="85"/>
      <c r="G35" s="315"/>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130">
        <f t="shared" si="3"/>
        <v>0</v>
      </c>
      <c r="AO35" s="130"/>
    </row>
    <row r="36" spans="1:41" ht="13.8">
      <c r="A36" s="17"/>
      <c r="B36" s="23"/>
      <c r="C36" s="54"/>
      <c r="D36" s="85"/>
      <c r="E36" s="85"/>
      <c r="F36" s="85"/>
      <c r="G36" s="315"/>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130">
        <f t="shared" si="3"/>
        <v>0</v>
      </c>
      <c r="AO36" s="130"/>
    </row>
    <row r="37" spans="1:41" ht="14.4" thickBot="1">
      <c r="A37" s="120"/>
      <c r="B37" s="319"/>
      <c r="C37" s="209"/>
      <c r="D37" s="140"/>
      <c r="E37" s="140"/>
      <c r="F37" s="140"/>
      <c r="G37" s="316"/>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17">
        <f t="shared" si="3"/>
        <v>0</v>
      </c>
      <c r="AO37" s="317"/>
    </row>
    <row r="38" spans="1:41" ht="14.4" thickTop="1">
      <c r="A38" s="12" t="s">
        <v>157</v>
      </c>
      <c r="B38" s="320"/>
      <c r="C38" s="320"/>
      <c r="D38" s="321"/>
      <c r="E38" s="321"/>
      <c r="F38" s="321"/>
      <c r="G38" s="321"/>
      <c r="H38" s="322">
        <v>278000</v>
      </c>
      <c r="I38" s="322">
        <v>401000</v>
      </c>
      <c r="J38" s="322">
        <v>180000</v>
      </c>
      <c r="K38" s="322">
        <v>15000</v>
      </c>
      <c r="L38" s="322">
        <v>66000</v>
      </c>
      <c r="M38" s="322">
        <v>117000</v>
      </c>
      <c r="N38" s="322">
        <v>99000</v>
      </c>
      <c r="O38" s="322">
        <v>448000</v>
      </c>
      <c r="P38" s="322">
        <v>702000</v>
      </c>
      <c r="Q38" s="322">
        <v>781000</v>
      </c>
      <c r="R38" s="322">
        <v>110000</v>
      </c>
      <c r="S38" s="322">
        <v>4000</v>
      </c>
      <c r="T38" s="322">
        <v>279000</v>
      </c>
      <c r="U38" s="322">
        <v>83000</v>
      </c>
      <c r="V38" s="322">
        <v>508000</v>
      </c>
      <c r="W38" s="322">
        <v>1028000</v>
      </c>
      <c r="X38" s="322">
        <v>69000</v>
      </c>
      <c r="Y38" s="322">
        <v>75000</v>
      </c>
      <c r="Z38" s="322">
        <v>821000</v>
      </c>
      <c r="AA38" s="322">
        <v>1267000</v>
      </c>
      <c r="AB38" s="322">
        <v>425000</v>
      </c>
      <c r="AC38" s="322">
        <v>51000</v>
      </c>
      <c r="AD38" s="322">
        <v>33000</v>
      </c>
      <c r="AE38" s="322">
        <v>241000</v>
      </c>
      <c r="AF38" s="322">
        <v>425000</v>
      </c>
      <c r="AG38" s="322">
        <v>204000</v>
      </c>
      <c r="AH38" s="322">
        <v>61000</v>
      </c>
      <c r="AI38" s="322">
        <v>156000</v>
      </c>
      <c r="AJ38" s="322">
        <v>296000</v>
      </c>
      <c r="AK38" s="322">
        <v>103000</v>
      </c>
      <c r="AL38" s="322">
        <v>0</v>
      </c>
      <c r="AM38" s="322">
        <v>0</v>
      </c>
      <c r="AN38" s="322">
        <f>SUM(H38:AM38)</f>
        <v>9326000</v>
      </c>
      <c r="AO38" s="322"/>
    </row>
    <row r="39" spans="1:41" ht="13.8">
      <c r="A39" s="323" t="s">
        <v>158</v>
      </c>
      <c r="B39" s="101"/>
      <c r="C39" s="101"/>
      <c r="D39" s="102"/>
      <c r="E39" s="102"/>
      <c r="F39" s="102"/>
      <c r="G39" s="102"/>
      <c r="H39" s="144">
        <f>+ROUND(H38/1.1,0)</f>
        <v>252727</v>
      </c>
      <c r="I39" s="144">
        <f t="shared" si="8" ref="I39:AM39">+ROUND(I38/1.1,0)</f>
        <v>364545</v>
      </c>
      <c r="J39" s="144">
        <f t="shared" si="8"/>
        <v>163636</v>
      </c>
      <c r="K39" s="144">
        <f t="shared" si="8"/>
        <v>13636</v>
      </c>
      <c r="L39" s="144">
        <f t="shared" si="8"/>
        <v>60000</v>
      </c>
      <c r="M39" s="144">
        <f t="shared" si="8"/>
        <v>106364</v>
      </c>
      <c r="N39" s="144">
        <f t="shared" si="8"/>
        <v>90000</v>
      </c>
      <c r="O39" s="144">
        <f t="shared" si="8"/>
        <v>407273</v>
      </c>
      <c r="P39" s="144">
        <f t="shared" si="8"/>
        <v>638182</v>
      </c>
      <c r="Q39" s="144">
        <f t="shared" si="8"/>
        <v>710000</v>
      </c>
      <c r="R39" s="144">
        <f t="shared" si="8"/>
        <v>100000</v>
      </c>
      <c r="S39" s="144">
        <f t="shared" si="8"/>
        <v>3636</v>
      </c>
      <c r="T39" s="144">
        <f t="shared" si="8"/>
        <v>253636</v>
      </c>
      <c r="U39" s="144">
        <f t="shared" si="8"/>
        <v>75455</v>
      </c>
      <c r="V39" s="144">
        <f t="shared" si="8"/>
        <v>461818</v>
      </c>
      <c r="W39" s="144">
        <f t="shared" si="8"/>
        <v>934545</v>
      </c>
      <c r="X39" s="144">
        <f t="shared" si="8"/>
        <v>62727</v>
      </c>
      <c r="Y39" s="144">
        <f t="shared" si="8"/>
        <v>68182</v>
      </c>
      <c r="Z39" s="144">
        <f t="shared" si="8"/>
        <v>746364</v>
      </c>
      <c r="AA39" s="144">
        <f t="shared" si="8"/>
        <v>1151818</v>
      </c>
      <c r="AB39" s="144">
        <f t="shared" si="8"/>
        <v>386364</v>
      </c>
      <c r="AC39" s="144">
        <f t="shared" si="8"/>
        <v>46364</v>
      </c>
      <c r="AD39" s="144">
        <f t="shared" si="8"/>
        <v>30000</v>
      </c>
      <c r="AE39" s="144">
        <f t="shared" si="8"/>
        <v>219091</v>
      </c>
      <c r="AF39" s="144">
        <f t="shared" si="8"/>
        <v>386364</v>
      </c>
      <c r="AG39" s="144">
        <f t="shared" si="8"/>
        <v>185455</v>
      </c>
      <c r="AH39" s="144">
        <f t="shared" si="8"/>
        <v>55455</v>
      </c>
      <c r="AI39" s="144">
        <f t="shared" si="8"/>
        <v>141818</v>
      </c>
      <c r="AJ39" s="144">
        <f t="shared" si="8"/>
        <v>269091</v>
      </c>
      <c r="AK39" s="144">
        <f t="shared" si="8"/>
        <v>93636</v>
      </c>
      <c r="AL39" s="144">
        <f t="shared" si="8"/>
        <v>0</v>
      </c>
      <c r="AM39" s="144">
        <f t="shared" si="8"/>
        <v>0</v>
      </c>
      <c r="AN39" s="144">
        <f>SUM(H39:AM39)</f>
        <v>8478182</v>
      </c>
      <c r="AO39" s="144"/>
    </row>
  </sheetData>
  <pageMargins left="0.7" right="0.7" top="0.75" bottom="0.75" header="0.3" footer="0.3"/>
  <pageSetup orientation="landscape" paperSize="8" scale="44"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856c436-22cf-4a51-84ca-b36f694cb3df}">
  <dimension ref="A1:AO36"/>
  <sheetViews>
    <sheetView showGridLines="0" zoomScale="85" zoomScaleNormal="85" zoomScaleSheetLayoutView="100" workbookViewId="0" topLeftCell="O1">
      <selection pane="topLeft" activeCell="A3" sqref="A3:AO36"/>
    </sheetView>
  </sheetViews>
  <sheetFormatPr defaultColWidth="9.005" defaultRowHeight="13.2"/>
  <cols>
    <col min="1" max="2" width="2.125" style="155" customWidth="1"/>
    <col min="3" max="3" width="14.75" style="155" customWidth="1"/>
    <col min="4" max="4" width="21.25" style="155" customWidth="1"/>
    <col min="5" max="7" width="7.75" style="155" bestFit="1" customWidth="1"/>
    <col min="8" max="29" width="9.5" style="155" customWidth="1"/>
    <col min="30" max="39" width="9.375" style="155" customWidth="1"/>
    <col min="40" max="40" width="9" style="155"/>
    <col min="41" max="41" width="15.75" style="155" customWidth="1"/>
    <col min="42" max="16384" width="9" style="155"/>
  </cols>
  <sheetData>
    <row r="1" spans="1:1 38:38" s="1" customFormat="1" ht="13.8">
      <c r="A1" s="308" t="s">
        <v>140</v>
      </c>
      <c r="AL1" s="307"/>
    </row>
    <row r="3" spans="1:1 41:41" ht="13.2">
      <c r="A3" s="155" t="s">
        <v>59</v>
      </c>
      <c r="AO3" s="197" t="s">
        <v>69</v>
      </c>
    </row>
    <row r="4" spans="1:41" ht="13.8">
      <c r="A4" s="156" t="s">
        <v>68</v>
      </c>
      <c r="B4" s="157"/>
      <c r="C4" s="157"/>
      <c r="D4" s="158"/>
      <c r="E4" s="158"/>
      <c r="F4" s="158"/>
      <c r="G4" s="158"/>
      <c r="H4" s="5" t="s">
        <v>39</v>
      </c>
      <c r="I4" s="5" t="s">
        <v>40</v>
      </c>
      <c r="J4" s="5" t="s">
        <v>0</v>
      </c>
      <c r="K4" s="5" t="s">
        <v>1</v>
      </c>
      <c r="L4" s="5" t="s">
        <v>2</v>
      </c>
      <c r="M4" s="5" t="s">
        <v>3</v>
      </c>
      <c r="N4" s="5" t="s">
        <v>4</v>
      </c>
      <c r="O4" s="5" t="s">
        <v>5</v>
      </c>
      <c r="P4" s="5" t="s">
        <v>6</v>
      </c>
      <c r="Q4" s="5" t="s">
        <v>7</v>
      </c>
      <c r="R4" s="5" t="s">
        <v>8</v>
      </c>
      <c r="S4" s="5" t="s">
        <v>9</v>
      </c>
      <c r="T4" s="5" t="s">
        <v>10</v>
      </c>
      <c r="U4" s="5" t="s">
        <v>11</v>
      </c>
      <c r="V4" s="5" t="s">
        <v>12</v>
      </c>
      <c r="W4" s="5" t="s">
        <v>13</v>
      </c>
      <c r="X4" s="5" t="s">
        <v>14</v>
      </c>
      <c r="Y4" s="5" t="s">
        <v>41</v>
      </c>
      <c r="Z4" s="5" t="s">
        <v>42</v>
      </c>
      <c r="AA4" s="5" t="s">
        <v>43</v>
      </c>
      <c r="AB4" s="5" t="s">
        <v>44</v>
      </c>
      <c r="AC4" s="5" t="s">
        <v>45</v>
      </c>
      <c r="AD4" s="5" t="s">
        <v>46</v>
      </c>
      <c r="AE4" s="5" t="s">
        <v>47</v>
      </c>
      <c r="AF4" s="5" t="s">
        <v>48</v>
      </c>
      <c r="AG4" s="5" t="s">
        <v>49</v>
      </c>
      <c r="AH4" s="5" t="s">
        <v>50</v>
      </c>
      <c r="AI4" s="5" t="s">
        <v>51</v>
      </c>
      <c r="AJ4" s="5" t="s">
        <v>52</v>
      </c>
      <c r="AK4" s="5" t="s">
        <v>53</v>
      </c>
      <c r="AL4" s="5" t="s">
        <v>54</v>
      </c>
      <c r="AM4" s="5" t="s">
        <v>55</v>
      </c>
      <c r="AN4" s="6"/>
      <c r="AO4" s="159" t="s">
        <v>60</v>
      </c>
    </row>
    <row r="5" spans="1:41" ht="14.4" thickBot="1">
      <c r="A5" s="160"/>
      <c r="B5" s="161"/>
      <c r="C5" s="162" t="s">
        <v>61</v>
      </c>
      <c r="D5" s="163"/>
      <c r="E5" s="139" t="s">
        <v>56</v>
      </c>
      <c r="F5" s="139" t="s">
        <v>57</v>
      </c>
      <c r="G5" s="139" t="s">
        <v>58</v>
      </c>
      <c r="H5" s="10">
        <v>2026</v>
      </c>
      <c r="I5" s="10">
        <f>+H5+1</f>
        <v>2027</v>
      </c>
      <c r="J5" s="10">
        <f>I5+1</f>
        <v>2028</v>
      </c>
      <c r="K5" s="10">
        <f t="shared" si="0" ref="K5:AM5">J5+1</f>
        <v>2029</v>
      </c>
      <c r="L5" s="10">
        <f t="shared" si="0"/>
        <v>2030</v>
      </c>
      <c r="M5" s="10">
        <f t="shared" si="0"/>
        <v>2031</v>
      </c>
      <c r="N5" s="10">
        <f t="shared" si="0"/>
        <v>2032</v>
      </c>
      <c r="O5" s="10">
        <f t="shared" si="0"/>
        <v>2033</v>
      </c>
      <c r="P5" s="10">
        <f t="shared" si="0"/>
        <v>2034</v>
      </c>
      <c r="Q5" s="10">
        <f t="shared" si="0"/>
        <v>2035</v>
      </c>
      <c r="R5" s="10">
        <f t="shared" si="0"/>
        <v>2036</v>
      </c>
      <c r="S5" s="10">
        <f t="shared" si="0"/>
        <v>2037</v>
      </c>
      <c r="T5" s="10">
        <f t="shared" si="0"/>
        <v>2038</v>
      </c>
      <c r="U5" s="10">
        <f t="shared" si="0"/>
        <v>2039</v>
      </c>
      <c r="V5" s="10">
        <f t="shared" si="0"/>
        <v>2040</v>
      </c>
      <c r="W5" s="10">
        <f t="shared" si="0"/>
        <v>2041</v>
      </c>
      <c r="X5" s="10">
        <f t="shared" si="0"/>
        <v>2042</v>
      </c>
      <c r="Y5" s="10">
        <f t="shared" si="0"/>
        <v>2043</v>
      </c>
      <c r="Z5" s="10">
        <f t="shared" si="0"/>
        <v>2044</v>
      </c>
      <c r="AA5" s="10">
        <f t="shared" si="0"/>
        <v>2045</v>
      </c>
      <c r="AB5" s="10">
        <f t="shared" si="0"/>
        <v>2046</v>
      </c>
      <c r="AC5" s="10">
        <f t="shared" si="0"/>
        <v>2047</v>
      </c>
      <c r="AD5" s="10">
        <f t="shared" si="0"/>
        <v>2048</v>
      </c>
      <c r="AE5" s="10">
        <f t="shared" si="0"/>
        <v>2049</v>
      </c>
      <c r="AF5" s="10">
        <f t="shared" si="0"/>
        <v>2050</v>
      </c>
      <c r="AG5" s="10">
        <f t="shared" si="0"/>
        <v>2051</v>
      </c>
      <c r="AH5" s="10">
        <f t="shared" si="0"/>
        <v>2052</v>
      </c>
      <c r="AI5" s="10">
        <f t="shared" si="0"/>
        <v>2053</v>
      </c>
      <c r="AJ5" s="10">
        <f t="shared" si="0"/>
        <v>2054</v>
      </c>
      <c r="AK5" s="10">
        <f t="shared" si="0"/>
        <v>2055</v>
      </c>
      <c r="AL5" s="10">
        <f t="shared" si="0"/>
        <v>2056</v>
      </c>
      <c r="AM5" s="10">
        <f t="shared" si="0"/>
        <v>2057</v>
      </c>
      <c r="AN5" s="11" t="s">
        <v>17</v>
      </c>
      <c r="AO5" s="164"/>
    </row>
    <row r="6" spans="1:41" ht="13.8" thickTop="1">
      <c r="A6" s="165" t="s">
        <v>62</v>
      </c>
      <c r="B6" s="166"/>
      <c r="C6" s="166"/>
      <c r="D6" s="167"/>
      <c r="E6" s="167"/>
      <c r="F6" s="167"/>
      <c r="G6" s="167"/>
      <c r="H6" s="168">
        <f>SUM(H7,H13,H19,H25,H31)</f>
        <v>0</v>
      </c>
      <c r="I6" s="168">
        <f t="shared" si="1" ref="I6:AM6">SUM(I7,I13,I19,I25,I31)</f>
        <v>0</v>
      </c>
      <c r="J6" s="168">
        <f t="shared" si="1"/>
        <v>0</v>
      </c>
      <c r="K6" s="168">
        <f t="shared" si="1"/>
        <v>0</v>
      </c>
      <c r="L6" s="168">
        <f t="shared" si="1"/>
        <v>0</v>
      </c>
      <c r="M6" s="168">
        <f t="shared" si="1"/>
        <v>0</v>
      </c>
      <c r="N6" s="168">
        <f t="shared" si="1"/>
        <v>0</v>
      </c>
      <c r="O6" s="168">
        <f t="shared" si="1"/>
        <v>0</v>
      </c>
      <c r="P6" s="168">
        <f t="shared" si="1"/>
        <v>0</v>
      </c>
      <c r="Q6" s="168">
        <f t="shared" si="1"/>
        <v>0</v>
      </c>
      <c r="R6" s="168">
        <f t="shared" si="1"/>
        <v>0</v>
      </c>
      <c r="S6" s="168">
        <f t="shared" si="1"/>
        <v>0</v>
      </c>
      <c r="T6" s="168">
        <f t="shared" si="1"/>
        <v>0</v>
      </c>
      <c r="U6" s="168">
        <f t="shared" si="1"/>
        <v>0</v>
      </c>
      <c r="V6" s="168">
        <f t="shared" si="1"/>
        <v>0</v>
      </c>
      <c r="W6" s="168">
        <f t="shared" si="1"/>
        <v>0</v>
      </c>
      <c r="X6" s="168">
        <f t="shared" si="1"/>
        <v>0</v>
      </c>
      <c r="Y6" s="168">
        <f t="shared" si="1"/>
        <v>0</v>
      </c>
      <c r="Z6" s="168">
        <f t="shared" si="1"/>
        <v>0</v>
      </c>
      <c r="AA6" s="168">
        <f t="shared" si="1"/>
        <v>0</v>
      </c>
      <c r="AB6" s="168">
        <f t="shared" si="1"/>
        <v>0</v>
      </c>
      <c r="AC6" s="168">
        <f t="shared" si="1"/>
        <v>0</v>
      </c>
      <c r="AD6" s="168">
        <f t="shared" si="1"/>
        <v>0</v>
      </c>
      <c r="AE6" s="168">
        <f t="shared" si="1"/>
        <v>0</v>
      </c>
      <c r="AF6" s="168">
        <f t="shared" si="1"/>
        <v>0</v>
      </c>
      <c r="AG6" s="168">
        <f t="shared" si="1"/>
        <v>0</v>
      </c>
      <c r="AH6" s="168">
        <f t="shared" si="1"/>
        <v>0</v>
      </c>
      <c r="AI6" s="168">
        <f t="shared" si="1"/>
        <v>0</v>
      </c>
      <c r="AJ6" s="168">
        <f t="shared" si="1"/>
        <v>0</v>
      </c>
      <c r="AK6" s="168">
        <f t="shared" si="1"/>
        <v>0</v>
      </c>
      <c r="AL6" s="168">
        <f t="shared" si="1"/>
        <v>0</v>
      </c>
      <c r="AM6" s="168">
        <f t="shared" si="1"/>
        <v>0</v>
      </c>
      <c r="AN6" s="168">
        <f>SUM(H6:AM6)</f>
        <v>0</v>
      </c>
      <c r="AO6" s="168"/>
    </row>
    <row r="7" spans="1:41" ht="13.2">
      <c r="A7" s="169"/>
      <c r="B7" s="170" t="s">
        <v>63</v>
      </c>
      <c r="C7" s="171"/>
      <c r="D7" s="172"/>
      <c r="E7" s="172"/>
      <c r="F7" s="172"/>
      <c r="G7" s="172"/>
      <c r="H7" s="173">
        <f t="shared" si="2" ref="H7:AM7">SUM(H8:H12)</f>
        <v>0</v>
      </c>
      <c r="I7" s="173">
        <f t="shared" si="2"/>
        <v>0</v>
      </c>
      <c r="J7" s="173">
        <f t="shared" si="2"/>
        <v>0</v>
      </c>
      <c r="K7" s="173">
        <f t="shared" si="2"/>
        <v>0</v>
      </c>
      <c r="L7" s="173">
        <f t="shared" si="2"/>
        <v>0</v>
      </c>
      <c r="M7" s="173">
        <f t="shared" si="2"/>
        <v>0</v>
      </c>
      <c r="N7" s="173">
        <f t="shared" si="2"/>
        <v>0</v>
      </c>
      <c r="O7" s="173">
        <f t="shared" si="2"/>
        <v>0</v>
      </c>
      <c r="P7" s="173">
        <f t="shared" si="2"/>
        <v>0</v>
      </c>
      <c r="Q7" s="173">
        <f t="shared" si="2"/>
        <v>0</v>
      </c>
      <c r="R7" s="173">
        <f t="shared" si="2"/>
        <v>0</v>
      </c>
      <c r="S7" s="173">
        <f t="shared" si="2"/>
        <v>0</v>
      </c>
      <c r="T7" s="173">
        <f t="shared" si="2"/>
        <v>0</v>
      </c>
      <c r="U7" s="173">
        <f t="shared" si="2"/>
        <v>0</v>
      </c>
      <c r="V7" s="173">
        <f t="shared" si="2"/>
        <v>0</v>
      </c>
      <c r="W7" s="173">
        <f t="shared" si="2"/>
        <v>0</v>
      </c>
      <c r="X7" s="173">
        <f t="shared" si="2"/>
        <v>0</v>
      </c>
      <c r="Y7" s="173">
        <f t="shared" si="2"/>
        <v>0</v>
      </c>
      <c r="Z7" s="173">
        <f t="shared" si="2"/>
        <v>0</v>
      </c>
      <c r="AA7" s="173">
        <f t="shared" si="2"/>
        <v>0</v>
      </c>
      <c r="AB7" s="173">
        <f t="shared" si="2"/>
        <v>0</v>
      </c>
      <c r="AC7" s="173">
        <f t="shared" si="2"/>
        <v>0</v>
      </c>
      <c r="AD7" s="173">
        <f t="shared" si="2"/>
        <v>0</v>
      </c>
      <c r="AE7" s="173">
        <f t="shared" si="2"/>
        <v>0</v>
      </c>
      <c r="AF7" s="173">
        <f t="shared" si="2"/>
        <v>0</v>
      </c>
      <c r="AG7" s="173">
        <f t="shared" si="2"/>
        <v>0</v>
      </c>
      <c r="AH7" s="173">
        <f t="shared" si="2"/>
        <v>0</v>
      </c>
      <c r="AI7" s="173">
        <f t="shared" si="2"/>
        <v>0</v>
      </c>
      <c r="AJ7" s="173">
        <f t="shared" si="2"/>
        <v>0</v>
      </c>
      <c r="AK7" s="173">
        <f t="shared" si="2"/>
        <v>0</v>
      </c>
      <c r="AL7" s="173">
        <f t="shared" si="2"/>
        <v>0</v>
      </c>
      <c r="AM7" s="173">
        <f t="shared" si="2"/>
        <v>0</v>
      </c>
      <c r="AN7" s="174">
        <f>SUM(H7:AM7)</f>
        <v>0</v>
      </c>
      <c r="AO7" s="174"/>
    </row>
    <row r="8" spans="1:41" ht="13.2">
      <c r="A8" s="169"/>
      <c r="B8" s="175"/>
      <c r="C8" s="176"/>
      <c r="D8" s="177"/>
      <c r="E8" s="177"/>
      <c r="F8" s="177"/>
      <c r="G8" s="178"/>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80">
        <f t="shared" si="3" ref="AN8:AN36">SUM(H8:AM8)</f>
        <v>0</v>
      </c>
      <c r="AO8" s="180"/>
    </row>
    <row r="9" spans="1:41" ht="13.2">
      <c r="A9" s="169"/>
      <c r="B9" s="175"/>
      <c r="C9" s="190"/>
      <c r="D9" s="191"/>
      <c r="E9" s="191"/>
      <c r="F9" s="191"/>
      <c r="G9" s="192"/>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4">
        <f t="shared" si="3"/>
        <v>0</v>
      </c>
      <c r="AO9" s="194"/>
    </row>
    <row r="10" spans="1:41" ht="13.2">
      <c r="A10" s="169"/>
      <c r="B10" s="175"/>
      <c r="C10" s="190"/>
      <c r="D10" s="191"/>
      <c r="E10" s="191"/>
      <c r="F10" s="191"/>
      <c r="G10" s="192"/>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4">
        <f t="shared" si="3"/>
        <v>0</v>
      </c>
      <c r="AO10" s="194"/>
    </row>
    <row r="11" spans="1:41" ht="13.2">
      <c r="A11" s="169"/>
      <c r="B11" s="175"/>
      <c r="C11" s="190"/>
      <c r="D11" s="191"/>
      <c r="E11" s="191"/>
      <c r="F11" s="191"/>
      <c r="G11" s="192"/>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4">
        <f t="shared" si="3"/>
        <v>0</v>
      </c>
      <c r="AO11" s="194"/>
    </row>
    <row r="12" spans="1:41" ht="13.2">
      <c r="A12" s="169"/>
      <c r="B12" s="175"/>
      <c r="C12" s="181"/>
      <c r="D12" s="182"/>
      <c r="E12" s="182"/>
      <c r="F12" s="182"/>
      <c r="G12" s="183"/>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5">
        <f t="shared" si="3"/>
        <v>0</v>
      </c>
      <c r="AO12" s="185"/>
    </row>
    <row r="13" spans="1:41" ht="13.2">
      <c r="A13" s="169"/>
      <c r="B13" s="170" t="s">
        <v>64</v>
      </c>
      <c r="C13" s="171"/>
      <c r="D13" s="172"/>
      <c r="E13" s="172"/>
      <c r="F13" s="172"/>
      <c r="G13" s="186"/>
      <c r="H13" s="173">
        <f t="shared" si="4" ref="H13:AM13">SUM(H14:H18)</f>
        <v>0</v>
      </c>
      <c r="I13" s="173">
        <f t="shared" si="4"/>
        <v>0</v>
      </c>
      <c r="J13" s="173">
        <f t="shared" si="4"/>
        <v>0</v>
      </c>
      <c r="K13" s="173">
        <f t="shared" si="4"/>
        <v>0</v>
      </c>
      <c r="L13" s="173">
        <f t="shared" si="4"/>
        <v>0</v>
      </c>
      <c r="M13" s="173">
        <f t="shared" si="4"/>
        <v>0</v>
      </c>
      <c r="N13" s="173">
        <f t="shared" si="4"/>
        <v>0</v>
      </c>
      <c r="O13" s="173">
        <f t="shared" si="4"/>
        <v>0</v>
      </c>
      <c r="P13" s="173">
        <f t="shared" si="4"/>
        <v>0</v>
      </c>
      <c r="Q13" s="173">
        <f t="shared" si="4"/>
        <v>0</v>
      </c>
      <c r="R13" s="173">
        <f t="shared" si="4"/>
        <v>0</v>
      </c>
      <c r="S13" s="173">
        <f t="shared" si="4"/>
        <v>0</v>
      </c>
      <c r="T13" s="173">
        <f t="shared" si="4"/>
        <v>0</v>
      </c>
      <c r="U13" s="173">
        <f t="shared" si="4"/>
        <v>0</v>
      </c>
      <c r="V13" s="173">
        <f t="shared" si="4"/>
        <v>0</v>
      </c>
      <c r="W13" s="173">
        <f t="shared" si="4"/>
        <v>0</v>
      </c>
      <c r="X13" s="173">
        <f t="shared" si="4"/>
        <v>0</v>
      </c>
      <c r="Y13" s="173">
        <f t="shared" si="4"/>
        <v>0</v>
      </c>
      <c r="Z13" s="173">
        <f t="shared" si="4"/>
        <v>0</v>
      </c>
      <c r="AA13" s="173">
        <f t="shared" si="4"/>
        <v>0</v>
      </c>
      <c r="AB13" s="173">
        <f t="shared" si="4"/>
        <v>0</v>
      </c>
      <c r="AC13" s="173">
        <f t="shared" si="4"/>
        <v>0</v>
      </c>
      <c r="AD13" s="173">
        <f t="shared" si="4"/>
        <v>0</v>
      </c>
      <c r="AE13" s="173">
        <f t="shared" si="4"/>
        <v>0</v>
      </c>
      <c r="AF13" s="173">
        <f t="shared" si="4"/>
        <v>0</v>
      </c>
      <c r="AG13" s="173">
        <f t="shared" si="4"/>
        <v>0</v>
      </c>
      <c r="AH13" s="173">
        <f t="shared" si="4"/>
        <v>0</v>
      </c>
      <c r="AI13" s="173">
        <f t="shared" si="4"/>
        <v>0</v>
      </c>
      <c r="AJ13" s="173">
        <f t="shared" si="4"/>
        <v>0</v>
      </c>
      <c r="AK13" s="173">
        <f t="shared" si="4"/>
        <v>0</v>
      </c>
      <c r="AL13" s="173">
        <f t="shared" si="4"/>
        <v>0</v>
      </c>
      <c r="AM13" s="173">
        <f t="shared" si="4"/>
        <v>0</v>
      </c>
      <c r="AN13" s="174">
        <f t="shared" si="3"/>
        <v>0</v>
      </c>
      <c r="AO13" s="174"/>
    </row>
    <row r="14" spans="1:41" ht="13.2">
      <c r="A14" s="169"/>
      <c r="B14" s="175"/>
      <c r="C14" s="176"/>
      <c r="D14" s="177"/>
      <c r="E14" s="177"/>
      <c r="F14" s="177"/>
      <c r="G14" s="178"/>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80">
        <f t="shared" si="3"/>
        <v>0</v>
      </c>
      <c r="AO14" s="180"/>
    </row>
    <row r="15" spans="1:41" ht="13.2">
      <c r="A15" s="169"/>
      <c r="B15" s="175"/>
      <c r="C15" s="190"/>
      <c r="D15" s="191"/>
      <c r="E15" s="191"/>
      <c r="F15" s="191"/>
      <c r="G15" s="192"/>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4">
        <f t="shared" si="3"/>
        <v>0</v>
      </c>
      <c r="AO15" s="194"/>
    </row>
    <row r="16" spans="1:41" ht="13.2">
      <c r="A16" s="169"/>
      <c r="B16" s="175"/>
      <c r="C16" s="190"/>
      <c r="D16" s="191"/>
      <c r="E16" s="191"/>
      <c r="F16" s="191"/>
      <c r="G16" s="192"/>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4">
        <f t="shared" si="3"/>
        <v>0</v>
      </c>
      <c r="AO16" s="194"/>
    </row>
    <row r="17" spans="1:41" ht="13.2">
      <c r="A17" s="169"/>
      <c r="B17" s="175"/>
      <c r="C17" s="190"/>
      <c r="D17" s="191"/>
      <c r="E17" s="191"/>
      <c r="F17" s="191"/>
      <c r="G17" s="192"/>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4">
        <f t="shared" si="3"/>
        <v>0</v>
      </c>
      <c r="AO17" s="194"/>
    </row>
    <row r="18" spans="1:41" ht="13.2">
      <c r="A18" s="169"/>
      <c r="B18" s="187"/>
      <c r="C18" s="181"/>
      <c r="D18" s="182"/>
      <c r="E18" s="182"/>
      <c r="F18" s="182"/>
      <c r="G18" s="183"/>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5">
        <f t="shared" si="3"/>
        <v>0</v>
      </c>
      <c r="AO18" s="185"/>
    </row>
    <row r="19" spans="1:41" ht="13.2">
      <c r="A19" s="188"/>
      <c r="B19" s="170" t="s">
        <v>65</v>
      </c>
      <c r="C19" s="171"/>
      <c r="D19" s="172"/>
      <c r="E19" s="172"/>
      <c r="F19" s="172"/>
      <c r="G19" s="186"/>
      <c r="H19" s="173">
        <f t="shared" si="5" ref="H19:AM19">SUM(H20:H24)</f>
        <v>0</v>
      </c>
      <c r="I19" s="173">
        <f t="shared" si="5"/>
        <v>0</v>
      </c>
      <c r="J19" s="173">
        <f t="shared" si="5"/>
        <v>0</v>
      </c>
      <c r="K19" s="173">
        <f t="shared" si="5"/>
        <v>0</v>
      </c>
      <c r="L19" s="173">
        <f t="shared" si="5"/>
        <v>0</v>
      </c>
      <c r="M19" s="173">
        <f t="shared" si="5"/>
        <v>0</v>
      </c>
      <c r="N19" s="173">
        <f t="shared" si="5"/>
        <v>0</v>
      </c>
      <c r="O19" s="173">
        <f t="shared" si="5"/>
        <v>0</v>
      </c>
      <c r="P19" s="173">
        <f t="shared" si="5"/>
        <v>0</v>
      </c>
      <c r="Q19" s="173">
        <f t="shared" si="5"/>
        <v>0</v>
      </c>
      <c r="R19" s="173">
        <f t="shared" si="5"/>
        <v>0</v>
      </c>
      <c r="S19" s="173">
        <f t="shared" si="5"/>
        <v>0</v>
      </c>
      <c r="T19" s="173">
        <f t="shared" si="5"/>
        <v>0</v>
      </c>
      <c r="U19" s="173">
        <f t="shared" si="5"/>
        <v>0</v>
      </c>
      <c r="V19" s="173">
        <f t="shared" si="5"/>
        <v>0</v>
      </c>
      <c r="W19" s="173">
        <f t="shared" si="5"/>
        <v>0</v>
      </c>
      <c r="X19" s="173">
        <f t="shared" si="5"/>
        <v>0</v>
      </c>
      <c r="Y19" s="173">
        <f t="shared" si="5"/>
        <v>0</v>
      </c>
      <c r="Z19" s="173">
        <f t="shared" si="5"/>
        <v>0</v>
      </c>
      <c r="AA19" s="173">
        <f t="shared" si="5"/>
        <v>0</v>
      </c>
      <c r="AB19" s="173">
        <f t="shared" si="5"/>
        <v>0</v>
      </c>
      <c r="AC19" s="173">
        <f t="shared" si="5"/>
        <v>0</v>
      </c>
      <c r="AD19" s="173">
        <f t="shared" si="5"/>
        <v>0</v>
      </c>
      <c r="AE19" s="173">
        <f t="shared" si="5"/>
        <v>0</v>
      </c>
      <c r="AF19" s="173">
        <f t="shared" si="5"/>
        <v>0</v>
      </c>
      <c r="AG19" s="173">
        <f t="shared" si="5"/>
        <v>0</v>
      </c>
      <c r="AH19" s="173">
        <f t="shared" si="5"/>
        <v>0</v>
      </c>
      <c r="AI19" s="173">
        <f t="shared" si="5"/>
        <v>0</v>
      </c>
      <c r="AJ19" s="173">
        <f t="shared" si="5"/>
        <v>0</v>
      </c>
      <c r="AK19" s="173">
        <f t="shared" si="5"/>
        <v>0</v>
      </c>
      <c r="AL19" s="173">
        <f t="shared" si="5"/>
        <v>0</v>
      </c>
      <c r="AM19" s="173">
        <f t="shared" si="5"/>
        <v>0</v>
      </c>
      <c r="AN19" s="174">
        <f t="shared" si="3"/>
        <v>0</v>
      </c>
      <c r="AO19" s="174"/>
    </row>
    <row r="20" spans="1:41" ht="13.2">
      <c r="A20" s="169"/>
      <c r="B20" s="175"/>
      <c r="C20" s="176"/>
      <c r="D20" s="177"/>
      <c r="E20" s="177"/>
      <c r="F20" s="177"/>
      <c r="G20" s="178"/>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80">
        <f t="shared" si="3"/>
        <v>0</v>
      </c>
      <c r="AO20" s="180"/>
    </row>
    <row r="21" spans="1:41" ht="13.2">
      <c r="A21" s="169"/>
      <c r="B21" s="175"/>
      <c r="C21" s="190"/>
      <c r="D21" s="191"/>
      <c r="E21" s="191"/>
      <c r="F21" s="191"/>
      <c r="G21" s="192"/>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4">
        <f t="shared" si="3"/>
        <v>0</v>
      </c>
      <c r="AO21" s="194"/>
    </row>
    <row r="22" spans="1:41" ht="13.2">
      <c r="A22" s="169"/>
      <c r="B22" s="175"/>
      <c r="C22" s="190"/>
      <c r="D22" s="191"/>
      <c r="E22" s="191"/>
      <c r="F22" s="191"/>
      <c r="G22" s="192"/>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4">
        <f t="shared" si="3"/>
        <v>0</v>
      </c>
      <c r="AO22" s="194"/>
    </row>
    <row r="23" spans="1:41" ht="13.2">
      <c r="A23" s="169"/>
      <c r="B23" s="175"/>
      <c r="C23" s="190"/>
      <c r="D23" s="191"/>
      <c r="E23" s="191"/>
      <c r="F23" s="191"/>
      <c r="G23" s="192"/>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4">
        <f t="shared" si="3"/>
        <v>0</v>
      </c>
      <c r="AO23" s="194"/>
    </row>
    <row r="24" spans="1:41" ht="13.2">
      <c r="A24" s="169"/>
      <c r="B24" s="187"/>
      <c r="C24" s="181"/>
      <c r="D24" s="182"/>
      <c r="E24" s="182"/>
      <c r="F24" s="182"/>
      <c r="G24" s="183"/>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5">
        <f t="shared" si="3"/>
        <v>0</v>
      </c>
      <c r="AO24" s="185"/>
    </row>
    <row r="25" spans="1:41" ht="13.2">
      <c r="A25" s="188"/>
      <c r="B25" s="170" t="s">
        <v>66</v>
      </c>
      <c r="C25" s="171"/>
      <c r="D25" s="172"/>
      <c r="E25" s="172"/>
      <c r="F25" s="172"/>
      <c r="G25" s="186"/>
      <c r="H25" s="173">
        <f t="shared" si="6" ref="H25:AM25">SUM(H26:H30)</f>
        <v>0</v>
      </c>
      <c r="I25" s="173">
        <f t="shared" si="6"/>
        <v>0</v>
      </c>
      <c r="J25" s="173">
        <f t="shared" si="6"/>
        <v>0</v>
      </c>
      <c r="K25" s="173">
        <f t="shared" si="6"/>
        <v>0</v>
      </c>
      <c r="L25" s="173">
        <f t="shared" si="6"/>
        <v>0</v>
      </c>
      <c r="M25" s="173">
        <f t="shared" si="6"/>
        <v>0</v>
      </c>
      <c r="N25" s="173">
        <f t="shared" si="6"/>
        <v>0</v>
      </c>
      <c r="O25" s="173">
        <f t="shared" si="6"/>
        <v>0</v>
      </c>
      <c r="P25" s="173">
        <f t="shared" si="6"/>
        <v>0</v>
      </c>
      <c r="Q25" s="173">
        <f t="shared" si="6"/>
        <v>0</v>
      </c>
      <c r="R25" s="173">
        <f t="shared" si="6"/>
        <v>0</v>
      </c>
      <c r="S25" s="173">
        <f t="shared" si="6"/>
        <v>0</v>
      </c>
      <c r="T25" s="173">
        <f t="shared" si="6"/>
        <v>0</v>
      </c>
      <c r="U25" s="173">
        <f t="shared" si="6"/>
        <v>0</v>
      </c>
      <c r="V25" s="173">
        <f t="shared" si="6"/>
        <v>0</v>
      </c>
      <c r="W25" s="173">
        <f t="shared" si="6"/>
        <v>0</v>
      </c>
      <c r="X25" s="173">
        <f t="shared" si="6"/>
        <v>0</v>
      </c>
      <c r="Y25" s="173">
        <f t="shared" si="6"/>
        <v>0</v>
      </c>
      <c r="Z25" s="173">
        <f t="shared" si="6"/>
        <v>0</v>
      </c>
      <c r="AA25" s="173">
        <f t="shared" si="6"/>
        <v>0</v>
      </c>
      <c r="AB25" s="173">
        <f t="shared" si="6"/>
        <v>0</v>
      </c>
      <c r="AC25" s="173">
        <f t="shared" si="6"/>
        <v>0</v>
      </c>
      <c r="AD25" s="173">
        <f t="shared" si="6"/>
        <v>0</v>
      </c>
      <c r="AE25" s="173">
        <f t="shared" si="6"/>
        <v>0</v>
      </c>
      <c r="AF25" s="173">
        <f t="shared" si="6"/>
        <v>0</v>
      </c>
      <c r="AG25" s="173">
        <f t="shared" si="6"/>
        <v>0</v>
      </c>
      <c r="AH25" s="173">
        <f t="shared" si="6"/>
        <v>0</v>
      </c>
      <c r="AI25" s="173">
        <f t="shared" si="6"/>
        <v>0</v>
      </c>
      <c r="AJ25" s="173">
        <f t="shared" si="6"/>
        <v>0</v>
      </c>
      <c r="AK25" s="173">
        <f t="shared" si="6"/>
        <v>0</v>
      </c>
      <c r="AL25" s="173">
        <f t="shared" si="6"/>
        <v>0</v>
      </c>
      <c r="AM25" s="173">
        <f t="shared" si="6"/>
        <v>0</v>
      </c>
      <c r="AN25" s="174">
        <f t="shared" si="3"/>
        <v>0</v>
      </c>
      <c r="AO25" s="174"/>
    </row>
    <row r="26" spans="1:41" ht="13.2">
      <c r="A26" s="169"/>
      <c r="B26" s="175"/>
      <c r="C26" s="176"/>
      <c r="D26" s="177"/>
      <c r="E26" s="177"/>
      <c r="F26" s="177"/>
      <c r="G26" s="178"/>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80">
        <f t="shared" si="3"/>
        <v>0</v>
      </c>
      <c r="AO26" s="180"/>
    </row>
    <row r="27" spans="1:41" ht="13.2">
      <c r="A27" s="169"/>
      <c r="B27" s="175"/>
      <c r="C27" s="190"/>
      <c r="D27" s="191"/>
      <c r="E27" s="191"/>
      <c r="F27" s="191"/>
      <c r="G27" s="192"/>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4">
        <f t="shared" si="3"/>
        <v>0</v>
      </c>
      <c r="AO27" s="194"/>
    </row>
    <row r="28" spans="1:41" ht="13.2">
      <c r="A28" s="169"/>
      <c r="B28" s="175"/>
      <c r="C28" s="190"/>
      <c r="D28" s="191"/>
      <c r="E28" s="191"/>
      <c r="F28" s="191"/>
      <c r="G28" s="192"/>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4">
        <f t="shared" si="3"/>
        <v>0</v>
      </c>
      <c r="AO28" s="194"/>
    </row>
    <row r="29" spans="1:41" ht="13.2">
      <c r="A29" s="169"/>
      <c r="B29" s="175"/>
      <c r="C29" s="190"/>
      <c r="D29" s="191"/>
      <c r="E29" s="191"/>
      <c r="F29" s="191"/>
      <c r="G29" s="192"/>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4">
        <f t="shared" si="3"/>
        <v>0</v>
      </c>
      <c r="AO29" s="194"/>
    </row>
    <row r="30" spans="1:41" ht="13.2">
      <c r="A30" s="169"/>
      <c r="B30" s="187"/>
      <c r="C30" s="181"/>
      <c r="D30" s="182"/>
      <c r="E30" s="182"/>
      <c r="F30" s="182"/>
      <c r="G30" s="183"/>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5">
        <f t="shared" si="3"/>
        <v>0</v>
      </c>
      <c r="AO30" s="185"/>
    </row>
    <row r="31" spans="1:41" ht="13.2">
      <c r="A31" s="188"/>
      <c r="B31" s="170" t="s">
        <v>67</v>
      </c>
      <c r="C31" s="171"/>
      <c r="D31" s="172"/>
      <c r="E31" s="172"/>
      <c r="F31" s="172"/>
      <c r="G31" s="186"/>
      <c r="H31" s="173">
        <f t="shared" si="7" ref="H31:AM31">SUM(H32:H36)</f>
        <v>0</v>
      </c>
      <c r="I31" s="173">
        <f t="shared" si="7"/>
        <v>0</v>
      </c>
      <c r="J31" s="173">
        <f t="shared" si="7"/>
        <v>0</v>
      </c>
      <c r="K31" s="173">
        <f t="shared" si="7"/>
        <v>0</v>
      </c>
      <c r="L31" s="173">
        <f t="shared" si="7"/>
        <v>0</v>
      </c>
      <c r="M31" s="173">
        <f t="shared" si="7"/>
        <v>0</v>
      </c>
      <c r="N31" s="173">
        <f t="shared" si="7"/>
        <v>0</v>
      </c>
      <c r="O31" s="173">
        <f t="shared" si="7"/>
        <v>0</v>
      </c>
      <c r="P31" s="173">
        <f t="shared" si="7"/>
        <v>0</v>
      </c>
      <c r="Q31" s="173">
        <f t="shared" si="7"/>
        <v>0</v>
      </c>
      <c r="R31" s="173">
        <f t="shared" si="7"/>
        <v>0</v>
      </c>
      <c r="S31" s="173">
        <f t="shared" si="7"/>
        <v>0</v>
      </c>
      <c r="T31" s="173">
        <f t="shared" si="7"/>
        <v>0</v>
      </c>
      <c r="U31" s="173">
        <f t="shared" si="7"/>
        <v>0</v>
      </c>
      <c r="V31" s="173">
        <f t="shared" si="7"/>
        <v>0</v>
      </c>
      <c r="W31" s="173">
        <f t="shared" si="7"/>
        <v>0</v>
      </c>
      <c r="X31" s="173">
        <f t="shared" si="7"/>
        <v>0</v>
      </c>
      <c r="Y31" s="173">
        <f t="shared" si="7"/>
        <v>0</v>
      </c>
      <c r="Z31" s="173">
        <f t="shared" si="7"/>
        <v>0</v>
      </c>
      <c r="AA31" s="173">
        <f t="shared" si="7"/>
        <v>0</v>
      </c>
      <c r="AB31" s="173">
        <f t="shared" si="7"/>
        <v>0</v>
      </c>
      <c r="AC31" s="173">
        <f t="shared" si="7"/>
        <v>0</v>
      </c>
      <c r="AD31" s="173">
        <f t="shared" si="7"/>
        <v>0</v>
      </c>
      <c r="AE31" s="173">
        <f t="shared" si="7"/>
        <v>0</v>
      </c>
      <c r="AF31" s="173">
        <f t="shared" si="7"/>
        <v>0</v>
      </c>
      <c r="AG31" s="173">
        <f t="shared" si="7"/>
        <v>0</v>
      </c>
      <c r="AH31" s="173">
        <f t="shared" si="7"/>
        <v>0</v>
      </c>
      <c r="AI31" s="173">
        <f t="shared" si="7"/>
        <v>0</v>
      </c>
      <c r="AJ31" s="173">
        <f t="shared" si="7"/>
        <v>0</v>
      </c>
      <c r="AK31" s="173">
        <f t="shared" si="7"/>
        <v>0</v>
      </c>
      <c r="AL31" s="173">
        <f t="shared" si="7"/>
        <v>0</v>
      </c>
      <c r="AM31" s="173">
        <f t="shared" si="7"/>
        <v>0</v>
      </c>
      <c r="AN31" s="174">
        <f t="shared" si="3"/>
        <v>0</v>
      </c>
      <c r="AO31" s="174"/>
    </row>
    <row r="32" spans="1:41" ht="13.2">
      <c r="A32" s="169"/>
      <c r="B32" s="175"/>
      <c r="C32" s="176"/>
      <c r="D32" s="177"/>
      <c r="E32" s="177"/>
      <c r="F32" s="177"/>
      <c r="G32" s="178"/>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80">
        <f t="shared" si="3"/>
        <v>0</v>
      </c>
      <c r="AO32" s="180"/>
    </row>
    <row r="33" spans="1:41" ht="13.2">
      <c r="A33" s="169"/>
      <c r="B33" s="175"/>
      <c r="C33" s="190"/>
      <c r="D33" s="191"/>
      <c r="E33" s="191"/>
      <c r="F33" s="191"/>
      <c r="G33" s="192"/>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4">
        <f t="shared" si="3"/>
        <v>0</v>
      </c>
      <c r="AO33" s="194"/>
    </row>
    <row r="34" spans="1:41" ht="13.2">
      <c r="A34" s="169"/>
      <c r="B34" s="175"/>
      <c r="C34" s="190"/>
      <c r="D34" s="191"/>
      <c r="E34" s="191"/>
      <c r="F34" s="191"/>
      <c r="G34" s="192"/>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4">
        <f t="shared" si="3"/>
        <v>0</v>
      </c>
      <c r="AO34" s="194"/>
    </row>
    <row r="35" spans="1:41" ht="13.2">
      <c r="A35" s="169"/>
      <c r="B35" s="175"/>
      <c r="C35" s="190"/>
      <c r="D35" s="191"/>
      <c r="E35" s="191"/>
      <c r="F35" s="191"/>
      <c r="G35" s="192"/>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4">
        <f t="shared" si="3"/>
        <v>0</v>
      </c>
      <c r="AO35" s="194"/>
    </row>
    <row r="36" spans="1:41" ht="13.2">
      <c r="A36" s="189"/>
      <c r="B36" s="187"/>
      <c r="C36" s="181"/>
      <c r="D36" s="182"/>
      <c r="E36" s="182"/>
      <c r="F36" s="182"/>
      <c r="G36" s="183"/>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5">
        <f t="shared" si="3"/>
        <v>0</v>
      </c>
      <c r="AO36" s="185"/>
    </row>
  </sheetData>
  <pageMargins left="0.7" right="0.7" top="0.75" bottom="0.75" header="0.3" footer="0.3"/>
  <pageSetup orientation="landscape" paperSize="8" scale="44"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9c8f6cc-79f4-4dab-8729-a42ceb593875}">
  <dimension ref="A1:J15"/>
  <sheetViews>
    <sheetView showGridLines="0" zoomScaleSheetLayoutView="85" workbookViewId="0" topLeftCell="A1">
      <selection pane="topLeft" activeCell="A5" sqref="A5:J15"/>
    </sheetView>
  </sheetViews>
  <sheetFormatPr defaultColWidth="9.005" defaultRowHeight="15" customHeight="1"/>
  <cols>
    <col min="1" max="11" width="10.75" style="1" customWidth="1"/>
    <col min="12" max="16384" width="9" style="1"/>
  </cols>
  <sheetData>
    <row r="1" spans="1:2" ht="15" customHeight="1">
      <c r="A1" s="239" t="s">
        <v>171</v>
      </c>
      <c r="B1" s="239"/>
    </row>
    <row r="3" spans="1:10" ht="30" customHeight="1">
      <c r="A3" s="376" t="s">
        <v>172</v>
      </c>
      <c r="B3" s="376"/>
      <c r="C3" s="376"/>
      <c r="D3" s="376"/>
      <c r="E3" s="376"/>
      <c r="F3" s="376"/>
      <c r="G3" s="376"/>
      <c r="H3" s="376"/>
      <c r="I3" s="376"/>
      <c r="J3" s="376"/>
    </row>
    <row r="5" spans="1:1" ht="15" customHeight="1">
      <c r="A5" s="239" t="s">
        <v>163</v>
      </c>
    </row>
    <row r="6" spans="1:6" ht="15" customHeight="1">
      <c r="A6" s="374" t="s">
        <v>159</v>
      </c>
      <c r="B6" s="374"/>
      <c r="C6" s="374" t="s">
        <v>173</v>
      </c>
      <c r="D6" s="374"/>
      <c r="E6" s="374" t="s">
        <v>174</v>
      </c>
      <c r="F6" s="374"/>
    </row>
    <row r="7" spans="1:6" ht="15" customHeight="1">
      <c r="A7" s="375" t="s">
        <v>160</v>
      </c>
      <c r="B7" s="375"/>
      <c r="C7" s="375"/>
      <c r="D7" s="375"/>
      <c r="E7" s="375"/>
      <c r="F7" s="375"/>
    </row>
    <row r="8" spans="1:6" ht="15" customHeight="1">
      <c r="A8" s="375" t="s">
        <v>164</v>
      </c>
      <c r="B8" s="375"/>
      <c r="C8" s="375"/>
      <c r="D8" s="375"/>
      <c r="E8" s="375"/>
      <c r="F8" s="375"/>
    </row>
    <row r="9" spans="1:6" ht="15" customHeight="1">
      <c r="A9" s="375" t="s">
        <v>161</v>
      </c>
      <c r="B9" s="375"/>
      <c r="C9" s="375"/>
      <c r="D9" s="375"/>
      <c r="E9" s="375"/>
      <c r="F9" s="375"/>
    </row>
    <row r="10" spans="1:6" ht="15" customHeight="1">
      <c r="A10" s="375" t="s">
        <v>162</v>
      </c>
      <c r="B10" s="375"/>
      <c r="C10" s="375"/>
      <c r="D10" s="375"/>
      <c r="E10" s="375"/>
      <c r="F10" s="375"/>
    </row>
    <row r="11" spans="1:6" ht="15" customHeight="1">
      <c r="A11" s="375" t="s">
        <v>176</v>
      </c>
      <c r="B11" s="375"/>
      <c r="C11" s="375"/>
      <c r="D11" s="375"/>
      <c r="E11" s="375"/>
      <c r="F11" s="375"/>
    </row>
    <row r="12" spans="1:6" ht="15" customHeight="1">
      <c r="A12" s="375" t="s">
        <v>165</v>
      </c>
      <c r="B12" s="375"/>
      <c r="C12" s="375"/>
      <c r="D12" s="375"/>
      <c r="E12" s="375"/>
      <c r="F12" s="375"/>
    </row>
    <row r="13" spans="1:6" ht="15" customHeight="1">
      <c r="A13" s="375" t="s">
        <v>166</v>
      </c>
      <c r="B13" s="375"/>
      <c r="C13" s="373" t="s">
        <v>167</v>
      </c>
      <c r="D13" s="373"/>
      <c r="E13" s="373" t="s">
        <v>175</v>
      </c>
      <c r="F13" s="373"/>
    </row>
    <row r="14" spans="1:6" ht="15" customHeight="1">
      <c r="A14" s="375" t="s">
        <v>168</v>
      </c>
      <c r="B14" s="324" t="s">
        <v>169</v>
      </c>
      <c r="C14" s="373" t="s">
        <v>167</v>
      </c>
      <c r="D14" s="373"/>
      <c r="E14" s="373" t="s">
        <v>175</v>
      </c>
      <c r="F14" s="373"/>
    </row>
    <row r="15" spans="1:6" ht="15" customHeight="1">
      <c r="A15" s="375"/>
      <c r="B15" s="324" t="s">
        <v>170</v>
      </c>
      <c r="C15" s="373" t="s">
        <v>167</v>
      </c>
      <c r="D15" s="373"/>
      <c r="E15" s="373" t="s">
        <v>175</v>
      </c>
      <c r="F15" s="373"/>
    </row>
    <row r="29" ht="13.8"/>
  </sheetData>
  <mergeCells count="30">
    <mergeCell ref="A3:J3"/>
    <mergeCell ref="C11:D11"/>
    <mergeCell ref="C12:D12"/>
    <mergeCell ref="C13:D13"/>
    <mergeCell ref="C14:D14"/>
    <mergeCell ref="A10:B10"/>
    <mergeCell ref="A11:B11"/>
    <mergeCell ref="A12:B12"/>
    <mergeCell ref="A13:B13"/>
    <mergeCell ref="A14:A15"/>
    <mergeCell ref="A6:B6"/>
    <mergeCell ref="A7:B7"/>
    <mergeCell ref="A8:B8"/>
    <mergeCell ref="A9:B9"/>
    <mergeCell ref="E11:F11"/>
    <mergeCell ref="E12:F12"/>
    <mergeCell ref="C15:D15"/>
    <mergeCell ref="E6:F6"/>
    <mergeCell ref="E7:F7"/>
    <mergeCell ref="E8:F8"/>
    <mergeCell ref="E9:F9"/>
    <mergeCell ref="E10:F10"/>
    <mergeCell ref="C6:D6"/>
    <mergeCell ref="C7:D7"/>
    <mergeCell ref="C8:D8"/>
    <mergeCell ref="C9:D9"/>
    <mergeCell ref="C10:D10"/>
    <mergeCell ref="E13:F13"/>
    <mergeCell ref="E14:F14"/>
    <mergeCell ref="E15:F15"/>
  </mergeCells>
  <pageMargins left="0.7" right="0.7" top="0.75" bottom="0.75" header="0.3" footer="0.3"/>
  <pageSetup orientation="landscape" paperSize="8" scale="44"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250e222-336a-4d30-b166-1e3a6d803a4f}">
  <dimension ref="A1:H255"/>
  <sheetViews>
    <sheetView tabSelected="1" view="pageBreakPreview" zoomScale="115" zoomScaleNormal="100" zoomScaleSheetLayoutView="115" workbookViewId="0" topLeftCell="A100">
      <selection pane="topLeft" activeCell="M102" sqref="M102"/>
    </sheetView>
  </sheetViews>
  <sheetFormatPr defaultColWidth="8.695" defaultRowHeight="13.2"/>
  <cols>
    <col min="1" max="5" width="4.75" style="329" customWidth="1"/>
    <col min="6" max="6" width="55.75" style="329" customWidth="1"/>
    <col min="7" max="7" width="8.75" style="329"/>
    <col min="8" max="8" width="5" style="329" bestFit="1" customWidth="1"/>
    <col min="9" max="16384" width="8.75" style="329"/>
  </cols>
  <sheetData>
    <row r="1" spans="1:1" ht="19.2">
      <c r="A1" s="328" t="s">
        <v>182</v>
      </c>
    </row>
    <row r="2" spans="1:8" ht="13.2">
      <c r="A2" s="377" t="s">
        <v>183</v>
      </c>
      <c r="B2" s="377"/>
      <c r="C2" s="377"/>
      <c r="D2" s="377"/>
      <c r="E2" s="377"/>
      <c r="F2" s="377"/>
      <c r="G2" s="377"/>
      <c r="H2" s="377"/>
    </row>
    <row r="3" spans="1:8" ht="13.2">
      <c r="A3" s="378" t="s">
        <v>184</v>
      </c>
      <c r="B3" s="378"/>
      <c r="C3" s="378"/>
      <c r="D3" s="378"/>
      <c r="E3" s="378"/>
      <c r="F3" s="378"/>
      <c r="G3" s="378"/>
      <c r="H3" s="378"/>
    </row>
    <row r="4" spans="1:8" ht="13.2">
      <c r="A4" s="378"/>
      <c r="B4" s="378"/>
      <c r="C4" s="378"/>
      <c r="D4" s="378"/>
      <c r="E4" s="378"/>
      <c r="F4" s="378"/>
      <c r="G4" s="378"/>
      <c r="H4" s="378"/>
    </row>
    <row r="6" spans="1:8" ht="13.2">
      <c r="A6" s="379" t="s">
        <v>185</v>
      </c>
      <c r="B6" s="379"/>
      <c r="C6" s="379"/>
      <c r="D6" s="379"/>
      <c r="E6" s="379"/>
      <c r="F6" s="380" t="s">
        <v>186</v>
      </c>
      <c r="G6" s="380" t="s">
        <v>187</v>
      </c>
      <c r="H6" s="380" t="s">
        <v>188</v>
      </c>
    </row>
    <row r="7" spans="1:8" ht="13.2">
      <c r="A7" s="330" t="s">
        <v>189</v>
      </c>
      <c r="B7" s="330" t="s">
        <v>190</v>
      </c>
      <c r="C7" s="330" t="s">
        <v>191</v>
      </c>
      <c r="D7" s="330" t="s">
        <v>192</v>
      </c>
      <c r="E7" s="330" t="s">
        <v>193</v>
      </c>
      <c r="F7" s="380"/>
      <c r="G7" s="380"/>
      <c r="H7" s="380"/>
    </row>
    <row r="8" spans="1:8" ht="13.2">
      <c r="A8" s="331">
        <v>1</v>
      </c>
      <c r="B8" s="331" t="s">
        <v>194</v>
      </c>
      <c r="C8" s="331">
        <v>1</v>
      </c>
      <c r="D8" s="331"/>
      <c r="E8" s="331"/>
      <c r="F8" s="332" t="s">
        <v>195</v>
      </c>
      <c r="G8" s="333"/>
      <c r="H8" s="333"/>
    </row>
    <row r="9" spans="1:8" ht="184.8">
      <c r="A9" s="331"/>
      <c r="B9" s="331"/>
      <c r="C9" s="331"/>
      <c r="D9" s="331"/>
      <c r="E9" s="331"/>
      <c r="F9" s="334" t="s">
        <v>196</v>
      </c>
      <c r="G9" s="333"/>
      <c r="H9" s="333"/>
    </row>
    <row r="10" spans="1:8" ht="13.2" customHeight="1">
      <c r="A10" s="331">
        <v>1</v>
      </c>
      <c r="B10" s="331" t="s">
        <v>194</v>
      </c>
      <c r="C10" s="331">
        <v>2</v>
      </c>
      <c r="D10" s="331"/>
      <c r="E10" s="331"/>
      <c r="F10" s="332" t="s">
        <v>197</v>
      </c>
      <c r="G10" s="333"/>
      <c r="H10" s="333"/>
    </row>
    <row r="11" spans="1:8" ht="303.6">
      <c r="A11" s="343"/>
      <c r="B11" s="343"/>
      <c r="C11" s="343"/>
      <c r="D11" s="343"/>
      <c r="E11" s="343"/>
      <c r="F11" s="344" t="s">
        <v>198</v>
      </c>
      <c r="G11" s="345"/>
      <c r="H11" s="345"/>
    </row>
    <row r="12" spans="1:8" ht="330">
      <c r="A12" s="349"/>
      <c r="B12" s="349"/>
      <c r="C12" s="349"/>
      <c r="D12" s="349"/>
      <c r="E12" s="349"/>
      <c r="F12" s="350" t="s">
        <v>199</v>
      </c>
      <c r="G12" s="351"/>
      <c r="H12" s="351"/>
    </row>
    <row r="13" spans="1:8" ht="66">
      <c r="A13" s="346"/>
      <c r="B13" s="346"/>
      <c r="C13" s="346"/>
      <c r="D13" s="346"/>
      <c r="E13" s="346"/>
      <c r="F13" s="347" t="s">
        <v>200</v>
      </c>
      <c r="G13" s="348"/>
      <c r="H13" s="348"/>
    </row>
    <row r="14" spans="1:8" ht="13.2">
      <c r="A14" s="331">
        <v>2</v>
      </c>
      <c r="B14" s="331" t="s">
        <v>194</v>
      </c>
      <c r="C14" s="331">
        <v>3</v>
      </c>
      <c r="D14" s="331"/>
      <c r="E14" s="331"/>
      <c r="F14" s="332" t="s">
        <v>201</v>
      </c>
      <c r="G14" s="333"/>
      <c r="H14" s="333"/>
    </row>
    <row r="15" spans="1:8" ht="356.4">
      <c r="A15" s="331"/>
      <c r="B15" s="331"/>
      <c r="C15" s="331"/>
      <c r="D15" s="331"/>
      <c r="E15" s="331"/>
      <c r="F15" s="334" t="s">
        <v>202</v>
      </c>
      <c r="G15" s="333"/>
      <c r="H15" s="333"/>
    </row>
    <row r="16" spans="1:8" ht="13.2" customHeight="1">
      <c r="A16" s="331">
        <v>3</v>
      </c>
      <c r="B16" s="331" t="s">
        <v>194</v>
      </c>
      <c r="C16" s="331">
        <v>4</v>
      </c>
      <c r="D16" s="331"/>
      <c r="E16" s="331"/>
      <c r="F16" s="332" t="s">
        <v>203</v>
      </c>
      <c r="G16" s="333"/>
      <c r="H16" s="333"/>
    </row>
    <row r="17" spans="1:8" ht="224.4">
      <c r="A17" s="331"/>
      <c r="B17" s="331"/>
      <c r="C17" s="331"/>
      <c r="D17" s="331"/>
      <c r="E17" s="331"/>
      <c r="F17" s="334" t="s">
        <v>204</v>
      </c>
      <c r="G17" s="333"/>
      <c r="H17" s="333"/>
    </row>
    <row r="18" spans="1:8" ht="13.2" customHeight="1">
      <c r="A18" s="331">
        <v>3</v>
      </c>
      <c r="B18" s="331" t="s">
        <v>194</v>
      </c>
      <c r="C18" s="331">
        <v>5</v>
      </c>
      <c r="D18" s="331"/>
      <c r="E18" s="331"/>
      <c r="F18" s="332" t="s">
        <v>205</v>
      </c>
      <c r="G18" s="333"/>
      <c r="H18" s="333"/>
    </row>
    <row r="19" spans="1:8" ht="297" customHeight="1">
      <c r="A19" s="331"/>
      <c r="B19" s="331"/>
      <c r="C19" s="331"/>
      <c r="D19" s="331"/>
      <c r="E19" s="331"/>
      <c r="F19" s="334" t="s">
        <v>206</v>
      </c>
      <c r="G19" s="333"/>
      <c r="H19" s="333"/>
    </row>
    <row r="20" spans="1:8" ht="13.2" customHeight="1">
      <c r="A20" s="335">
        <v>4</v>
      </c>
      <c r="B20" s="335" t="s">
        <v>207</v>
      </c>
      <c r="C20" s="336">
        <v>-1</v>
      </c>
      <c r="D20" s="335"/>
      <c r="E20" s="335"/>
      <c r="F20" s="332" t="s">
        <v>208</v>
      </c>
      <c r="G20" s="333"/>
      <c r="H20" s="333"/>
    </row>
    <row r="21" spans="1:8" ht="13.2" customHeight="1">
      <c r="A21" s="335"/>
      <c r="B21" s="335"/>
      <c r="C21" s="335"/>
      <c r="D21" s="335"/>
      <c r="E21" s="335"/>
      <c r="F21" s="332" t="s">
        <v>209</v>
      </c>
      <c r="G21" s="333"/>
      <c r="H21" s="333"/>
    </row>
    <row r="22" spans="1:8" ht="13.95" customHeight="1">
      <c r="A22" s="335">
        <v>4</v>
      </c>
      <c r="B22" s="335" t="s">
        <v>207</v>
      </c>
      <c r="C22" s="336">
        <v>-2</v>
      </c>
      <c r="D22" s="335"/>
      <c r="E22" s="335"/>
      <c r="F22" s="332" t="s">
        <v>203</v>
      </c>
      <c r="G22" s="333"/>
      <c r="H22" s="333"/>
    </row>
    <row r="23" spans="1:8" ht="79.2">
      <c r="A23" s="335"/>
      <c r="B23" s="335"/>
      <c r="C23" s="335"/>
      <c r="D23" s="335"/>
      <c r="E23" s="335"/>
      <c r="F23" s="334" t="s">
        <v>211</v>
      </c>
      <c r="G23" s="333"/>
      <c r="H23" s="333"/>
    </row>
    <row r="24" spans="1:8" ht="13.2">
      <c r="A24" s="335">
        <v>4</v>
      </c>
      <c r="B24" s="335" t="s">
        <v>207</v>
      </c>
      <c r="C24" s="336" t="s">
        <v>212</v>
      </c>
      <c r="D24" s="335"/>
      <c r="E24" s="335"/>
      <c r="F24" s="332" t="s">
        <v>213</v>
      </c>
      <c r="G24" s="333"/>
      <c r="H24" s="333"/>
    </row>
    <row r="25" spans="1:8" ht="158.4">
      <c r="A25" s="335"/>
      <c r="B25" s="335"/>
      <c r="C25" s="335"/>
      <c r="D25" s="335"/>
      <c r="E25" s="335"/>
      <c r="F25" s="334" t="s">
        <v>214</v>
      </c>
      <c r="G25" s="333"/>
      <c r="H25" s="333"/>
    </row>
    <row r="26" spans="1:8" ht="14.4" customHeight="1">
      <c r="A26" s="335">
        <v>4</v>
      </c>
      <c r="B26" s="335" t="s">
        <v>207</v>
      </c>
      <c r="C26" s="335">
        <v>-4</v>
      </c>
      <c r="D26" s="335"/>
      <c r="E26" s="335"/>
      <c r="F26" s="332" t="s">
        <v>205</v>
      </c>
      <c r="G26" s="333"/>
      <c r="H26" s="333"/>
    </row>
    <row r="27" spans="1:8" ht="52.8">
      <c r="A27" s="335"/>
      <c r="B27" s="335"/>
      <c r="C27" s="335"/>
      <c r="D27" s="335"/>
      <c r="E27" s="335"/>
      <c r="F27" s="334" t="s">
        <v>215</v>
      </c>
      <c r="G27" s="333"/>
      <c r="H27" s="333"/>
    </row>
    <row r="28" spans="1:8" ht="14.4" customHeight="1">
      <c r="A28" s="335">
        <v>4</v>
      </c>
      <c r="B28" s="335" t="s">
        <v>207</v>
      </c>
      <c r="C28" s="335">
        <v>-5</v>
      </c>
      <c r="D28" s="335"/>
      <c r="E28" s="335"/>
      <c r="F28" s="332" t="s">
        <v>216</v>
      </c>
      <c r="G28" s="333"/>
      <c r="H28" s="333"/>
    </row>
    <row r="29" spans="1:8" ht="39.6">
      <c r="A29" s="335"/>
      <c r="B29" s="335"/>
      <c r="C29" s="335"/>
      <c r="D29" s="335"/>
      <c r="E29" s="335"/>
      <c r="F29" s="334" t="s">
        <v>217</v>
      </c>
      <c r="G29" s="333"/>
      <c r="H29" s="333"/>
    </row>
    <row r="30" spans="1:8" ht="14.4" customHeight="1">
      <c r="A30" s="335">
        <v>4</v>
      </c>
      <c r="B30" s="335" t="s">
        <v>207</v>
      </c>
      <c r="C30" s="335">
        <v>-5</v>
      </c>
      <c r="D30" s="335" t="s">
        <v>218</v>
      </c>
      <c r="E30" s="335"/>
      <c r="F30" s="332" t="s">
        <v>219</v>
      </c>
      <c r="G30" s="333"/>
      <c r="H30" s="333"/>
    </row>
    <row r="31" spans="1:8" ht="14.4" customHeight="1">
      <c r="A31" s="335">
        <v>4</v>
      </c>
      <c r="B31" s="335" t="s">
        <v>207</v>
      </c>
      <c r="C31" s="335">
        <v>-5</v>
      </c>
      <c r="D31" s="335" t="s">
        <v>218</v>
      </c>
      <c r="E31" s="335" t="s">
        <v>220</v>
      </c>
      <c r="F31" s="332" t="s">
        <v>221</v>
      </c>
      <c r="G31" s="333"/>
      <c r="H31" s="333"/>
    </row>
    <row r="32" spans="1:8" ht="171.6">
      <c r="A32" s="335"/>
      <c r="B32" s="335"/>
      <c r="C32" s="335"/>
      <c r="D32" s="335"/>
      <c r="E32" s="335"/>
      <c r="F32" s="334" t="s">
        <v>222</v>
      </c>
      <c r="G32" s="333"/>
      <c r="H32" s="333"/>
    </row>
    <row r="33" spans="1:8" ht="13.2">
      <c r="A33" s="335">
        <v>5</v>
      </c>
      <c r="B33" s="335" t="s">
        <v>207</v>
      </c>
      <c r="C33" s="335">
        <v>-5</v>
      </c>
      <c r="D33" s="335" t="s">
        <v>218</v>
      </c>
      <c r="E33" s="335" t="s">
        <v>223</v>
      </c>
      <c r="F33" s="332" t="s">
        <v>224</v>
      </c>
      <c r="G33" s="333"/>
      <c r="H33" s="333"/>
    </row>
    <row r="34" spans="1:8" ht="171.6">
      <c r="A34" s="335"/>
      <c r="B34" s="335"/>
      <c r="C34" s="335"/>
      <c r="D34" s="335"/>
      <c r="E34" s="335"/>
      <c r="F34" s="334" t="s">
        <v>225</v>
      </c>
      <c r="G34" s="333"/>
      <c r="H34" s="333"/>
    </row>
    <row r="35" spans="1:8" ht="13.2">
      <c r="A35" s="335">
        <v>5</v>
      </c>
      <c r="B35" s="335" t="s">
        <v>207</v>
      </c>
      <c r="C35" s="335">
        <v>-5</v>
      </c>
      <c r="D35" s="335" t="s">
        <v>218</v>
      </c>
      <c r="E35" s="335" t="s">
        <v>226</v>
      </c>
      <c r="F35" s="332" t="s">
        <v>227</v>
      </c>
      <c r="G35" s="333"/>
      <c r="H35" s="333"/>
    </row>
    <row r="36" spans="1:8" ht="66">
      <c r="A36" s="335"/>
      <c r="B36" s="335"/>
      <c r="C36" s="335"/>
      <c r="D36" s="335"/>
      <c r="E36" s="335"/>
      <c r="F36" s="334" t="s">
        <v>228</v>
      </c>
      <c r="G36" s="333"/>
      <c r="H36" s="333"/>
    </row>
    <row r="37" spans="1:8" ht="13.2">
      <c r="A37" s="335">
        <v>5</v>
      </c>
      <c r="B37" s="335" t="s">
        <v>207</v>
      </c>
      <c r="C37" s="335">
        <v>-5</v>
      </c>
      <c r="D37" s="335" t="s">
        <v>218</v>
      </c>
      <c r="E37" s="335" t="s">
        <v>229</v>
      </c>
      <c r="F37" s="332" t="s">
        <v>230</v>
      </c>
      <c r="G37" s="333"/>
      <c r="H37" s="333"/>
    </row>
    <row r="38" spans="1:8" ht="39.6">
      <c r="A38" s="335"/>
      <c r="B38" s="335"/>
      <c r="C38" s="335"/>
      <c r="D38" s="335"/>
      <c r="E38" s="335"/>
      <c r="F38" s="334" t="s">
        <v>231</v>
      </c>
      <c r="G38" s="333"/>
      <c r="H38" s="333"/>
    </row>
    <row r="39" spans="1:8" ht="13.2">
      <c r="A39" s="335">
        <v>5</v>
      </c>
      <c r="B39" s="335" t="s">
        <v>207</v>
      </c>
      <c r="C39" s="335">
        <v>-5</v>
      </c>
      <c r="D39" s="335" t="s">
        <v>232</v>
      </c>
      <c r="E39" s="335"/>
      <c r="F39" s="332" t="s">
        <v>233</v>
      </c>
      <c r="G39" s="333"/>
      <c r="H39" s="333"/>
    </row>
    <row r="40" spans="1:8" ht="92.4">
      <c r="A40" s="335"/>
      <c r="B40" s="335"/>
      <c r="C40" s="335"/>
      <c r="D40" s="335"/>
      <c r="E40" s="335"/>
      <c r="F40" s="334" t="s">
        <v>234</v>
      </c>
      <c r="G40" s="333"/>
      <c r="H40" s="333"/>
    </row>
    <row r="41" spans="1:8" ht="13.2" customHeight="1">
      <c r="A41" s="335">
        <v>5</v>
      </c>
      <c r="B41" s="335" t="s">
        <v>207</v>
      </c>
      <c r="C41" s="335">
        <v>-5</v>
      </c>
      <c r="D41" s="335" t="s">
        <v>235</v>
      </c>
      <c r="E41" s="335"/>
      <c r="F41" s="332" t="s">
        <v>236</v>
      </c>
      <c r="G41" s="333"/>
      <c r="H41" s="333"/>
    </row>
    <row r="42" spans="1:8" ht="264">
      <c r="A42" s="335"/>
      <c r="B42" s="335"/>
      <c r="C42" s="335"/>
      <c r="D42" s="335"/>
      <c r="E42" s="335"/>
      <c r="F42" s="334" t="s">
        <v>237</v>
      </c>
      <c r="G42" s="333"/>
      <c r="H42" s="333"/>
    </row>
    <row r="43" spans="1:8" ht="13.2">
      <c r="A43" s="335">
        <v>6</v>
      </c>
      <c r="B43" s="335" t="s">
        <v>207</v>
      </c>
      <c r="C43" s="335">
        <v>-6</v>
      </c>
      <c r="D43" s="335"/>
      <c r="E43" s="335"/>
      <c r="F43" s="332" t="s">
        <v>238</v>
      </c>
      <c r="G43" s="333"/>
      <c r="H43" s="333"/>
    </row>
    <row r="44" spans="1:8" ht="39.6">
      <c r="A44" s="335"/>
      <c r="B44" s="335"/>
      <c r="C44" s="335"/>
      <c r="D44" s="335"/>
      <c r="E44" s="335"/>
      <c r="F44" s="334" t="s">
        <v>239</v>
      </c>
      <c r="G44" s="333"/>
      <c r="H44" s="333"/>
    </row>
    <row r="45" spans="1:8" ht="13.2">
      <c r="A45" s="335">
        <v>6</v>
      </c>
      <c r="B45" s="335" t="s">
        <v>207</v>
      </c>
      <c r="C45" s="335">
        <v>-7</v>
      </c>
      <c r="D45" s="335"/>
      <c r="E45" s="335"/>
      <c r="F45" s="332" t="s">
        <v>240</v>
      </c>
      <c r="G45" s="333"/>
      <c r="H45" s="333"/>
    </row>
    <row r="46" spans="1:8" ht="120">
      <c r="A46" s="335"/>
      <c r="B46" s="335"/>
      <c r="C46" s="335"/>
      <c r="D46" s="335"/>
      <c r="E46" s="335"/>
      <c r="F46" s="334" t="s">
        <v>241</v>
      </c>
      <c r="G46" s="333"/>
      <c r="H46" s="333"/>
    </row>
    <row r="47" spans="1:8" ht="13.2">
      <c r="A47" s="335">
        <v>7</v>
      </c>
      <c r="B47" s="335" t="s">
        <v>242</v>
      </c>
      <c r="C47" s="335">
        <v>1</v>
      </c>
      <c r="D47" s="335"/>
      <c r="E47" s="335"/>
      <c r="F47" s="332" t="s">
        <v>243</v>
      </c>
      <c r="G47" s="333"/>
      <c r="H47" s="333"/>
    </row>
    <row r="48" spans="1:8" ht="171.6">
      <c r="A48" s="335"/>
      <c r="B48" s="335"/>
      <c r="C48" s="335"/>
      <c r="D48" s="335"/>
      <c r="E48" s="335"/>
      <c r="F48" s="334" t="s">
        <v>244</v>
      </c>
      <c r="G48" s="333"/>
      <c r="H48" s="333"/>
    </row>
    <row r="49" spans="1:8" ht="13.2">
      <c r="A49" s="335">
        <v>7</v>
      </c>
      <c r="B49" s="335" t="s">
        <v>242</v>
      </c>
      <c r="C49" s="335">
        <v>1</v>
      </c>
      <c r="D49" s="335">
        <v>-1</v>
      </c>
      <c r="E49" s="335"/>
      <c r="F49" s="332" t="s">
        <v>245</v>
      </c>
      <c r="G49" s="333"/>
      <c r="H49" s="333"/>
    </row>
    <row r="50" spans="1:8" ht="92.4">
      <c r="A50" s="335"/>
      <c r="B50" s="335"/>
      <c r="C50" s="335"/>
      <c r="D50" s="335"/>
      <c r="E50" s="335"/>
      <c r="F50" s="334" t="s">
        <v>246</v>
      </c>
      <c r="G50" s="333"/>
      <c r="H50" s="333"/>
    </row>
    <row r="51" spans="1:8" ht="13.2">
      <c r="A51" s="335">
        <v>7</v>
      </c>
      <c r="B51" s="335" t="s">
        <v>242</v>
      </c>
      <c r="C51" s="335">
        <v>1</v>
      </c>
      <c r="D51" s="335">
        <v>-2</v>
      </c>
      <c r="E51" s="335"/>
      <c r="F51" s="332" t="s">
        <v>247</v>
      </c>
      <c r="G51" s="333"/>
      <c r="H51" s="333"/>
    </row>
    <row r="52" spans="1:8" ht="211.2">
      <c r="A52" s="335"/>
      <c r="B52" s="335"/>
      <c r="C52" s="335"/>
      <c r="D52" s="335"/>
      <c r="E52" s="335"/>
      <c r="F52" s="334" t="s">
        <v>248</v>
      </c>
      <c r="G52" s="333"/>
      <c r="H52" s="333"/>
    </row>
    <row r="53" spans="1:8" ht="13.2">
      <c r="A53" s="335">
        <v>7</v>
      </c>
      <c r="B53" s="335" t="s">
        <v>242</v>
      </c>
      <c r="C53" s="335">
        <v>1</v>
      </c>
      <c r="D53" s="335">
        <v>-3</v>
      </c>
      <c r="E53" s="335"/>
      <c r="F53" s="332" t="s">
        <v>249</v>
      </c>
      <c r="G53" s="333"/>
      <c r="H53" s="333"/>
    </row>
    <row r="54" spans="1:8" ht="224.4">
      <c r="A54" s="335"/>
      <c r="B54" s="335"/>
      <c r="C54" s="335"/>
      <c r="D54" s="335"/>
      <c r="E54" s="335"/>
      <c r="F54" s="334" t="s">
        <v>250</v>
      </c>
      <c r="G54" s="333"/>
      <c r="H54" s="333"/>
    </row>
    <row r="55" spans="1:8" ht="13.2">
      <c r="A55" s="335">
        <v>8</v>
      </c>
      <c r="B55" s="335" t="s">
        <v>242</v>
      </c>
      <c r="C55" s="335">
        <v>2</v>
      </c>
      <c r="D55" s="335"/>
      <c r="E55" s="335"/>
      <c r="F55" s="332" t="s">
        <v>251</v>
      </c>
      <c r="G55" s="333"/>
      <c r="H55" s="333"/>
    </row>
    <row r="56" spans="1:8" ht="13.2">
      <c r="A56" s="335">
        <v>8</v>
      </c>
      <c r="B56" s="335" t="s">
        <v>242</v>
      </c>
      <c r="C56" s="335">
        <v>2</v>
      </c>
      <c r="D56" s="335">
        <v>-1</v>
      </c>
      <c r="E56" s="335"/>
      <c r="F56" s="332" t="s">
        <v>252</v>
      </c>
      <c r="G56" s="333"/>
      <c r="H56" s="333"/>
    </row>
    <row r="57" spans="1:8" ht="145.2">
      <c r="A57" s="335"/>
      <c r="B57" s="335"/>
      <c r="C57" s="335"/>
      <c r="D57" s="335"/>
      <c r="E57" s="335"/>
      <c r="F57" s="334" t="s">
        <v>253</v>
      </c>
      <c r="G57" s="333"/>
      <c r="H57" s="333"/>
    </row>
    <row r="58" spans="1:8" ht="13.2">
      <c r="A58" s="335">
        <v>8</v>
      </c>
      <c r="B58" s="335" t="s">
        <v>242</v>
      </c>
      <c r="C58" s="335">
        <v>2</v>
      </c>
      <c r="D58" s="335">
        <v>-2</v>
      </c>
      <c r="E58" s="335"/>
      <c r="F58" s="332" t="s">
        <v>254</v>
      </c>
      <c r="G58" s="333"/>
      <c r="H58" s="333"/>
    </row>
    <row r="59" spans="1:8" ht="303.6">
      <c r="A59" s="335"/>
      <c r="B59" s="335"/>
      <c r="C59" s="335"/>
      <c r="D59" s="335"/>
      <c r="E59" s="335"/>
      <c r="F59" s="334" t="s">
        <v>255</v>
      </c>
      <c r="G59" s="333"/>
      <c r="H59" s="333"/>
    </row>
    <row r="60" spans="1:8" ht="13.2">
      <c r="A60" s="335">
        <v>9</v>
      </c>
      <c r="B60" s="335" t="s">
        <v>242</v>
      </c>
      <c r="C60" s="335">
        <v>3</v>
      </c>
      <c r="D60" s="335"/>
      <c r="E60" s="335"/>
      <c r="F60" s="332" t="s">
        <v>256</v>
      </c>
      <c r="G60" s="333"/>
      <c r="H60" s="333"/>
    </row>
    <row r="61" spans="1:8" ht="105.6">
      <c r="A61" s="335"/>
      <c r="B61" s="335"/>
      <c r="C61" s="335"/>
      <c r="D61" s="335"/>
      <c r="E61" s="335"/>
      <c r="F61" s="334" t="s">
        <v>257</v>
      </c>
      <c r="G61" s="333"/>
      <c r="H61" s="333"/>
    </row>
    <row r="62" spans="1:8" ht="13.2">
      <c r="A62" s="335">
        <v>9</v>
      </c>
      <c r="B62" s="335" t="s">
        <v>242</v>
      </c>
      <c r="C62" s="335">
        <v>4</v>
      </c>
      <c r="D62" s="335"/>
      <c r="E62" s="335"/>
      <c r="F62" s="332" t="s">
        <v>258</v>
      </c>
      <c r="G62" s="333"/>
      <c r="H62" s="333"/>
    </row>
    <row r="63" spans="1:8" ht="118.8">
      <c r="A63" s="335"/>
      <c r="B63" s="335"/>
      <c r="C63" s="335"/>
      <c r="D63" s="335"/>
      <c r="E63" s="335"/>
      <c r="F63" s="334" t="s">
        <v>259</v>
      </c>
      <c r="G63" s="333"/>
      <c r="H63" s="333"/>
    </row>
    <row r="64" spans="1:8" ht="13.2">
      <c r="A64" s="335">
        <v>9</v>
      </c>
      <c r="B64" s="335" t="s">
        <v>242</v>
      </c>
      <c r="C64" s="335">
        <v>5</v>
      </c>
      <c r="D64" s="335"/>
      <c r="E64" s="335"/>
      <c r="F64" s="332" t="s">
        <v>260</v>
      </c>
      <c r="G64" s="333"/>
      <c r="H64" s="333"/>
    </row>
    <row r="65" spans="1:8" ht="52.8">
      <c r="A65" s="335"/>
      <c r="B65" s="335"/>
      <c r="C65" s="335"/>
      <c r="D65" s="335"/>
      <c r="E65" s="335"/>
      <c r="F65" s="334" t="s">
        <v>261</v>
      </c>
      <c r="G65" s="333"/>
      <c r="H65" s="333"/>
    </row>
    <row r="66" spans="1:8" ht="13.2">
      <c r="A66" s="335">
        <v>9</v>
      </c>
      <c r="B66" s="335" t="s">
        <v>242</v>
      </c>
      <c r="C66" s="335">
        <v>5</v>
      </c>
      <c r="D66" s="335">
        <v>-1</v>
      </c>
      <c r="E66" s="335"/>
      <c r="F66" s="332" t="s">
        <v>262</v>
      </c>
      <c r="G66" s="333"/>
      <c r="H66" s="333"/>
    </row>
    <row r="67" spans="1:8" ht="118.8">
      <c r="A67" s="335"/>
      <c r="B67" s="335"/>
      <c r="C67" s="335"/>
      <c r="D67" s="335"/>
      <c r="E67" s="335"/>
      <c r="F67" s="334" t="s">
        <v>263</v>
      </c>
      <c r="G67" s="333"/>
      <c r="H67" s="333"/>
    </row>
    <row r="68" spans="1:8" ht="13.2">
      <c r="A68" s="335">
        <v>9</v>
      </c>
      <c r="B68" s="335" t="s">
        <v>242</v>
      </c>
      <c r="C68" s="335">
        <v>5</v>
      </c>
      <c r="D68" s="335">
        <v>-2</v>
      </c>
      <c r="E68" s="335"/>
      <c r="F68" s="332" t="s">
        <v>264</v>
      </c>
      <c r="G68" s="333"/>
      <c r="H68" s="333"/>
    </row>
    <row r="69" spans="1:8" ht="105.6">
      <c r="A69" s="335"/>
      <c r="B69" s="335"/>
      <c r="C69" s="335"/>
      <c r="D69" s="335"/>
      <c r="E69" s="335"/>
      <c r="F69" s="334" t="s">
        <v>265</v>
      </c>
      <c r="G69" s="333"/>
      <c r="H69" s="333"/>
    </row>
    <row r="70" spans="1:8" ht="13.2">
      <c r="A70" s="335">
        <v>9</v>
      </c>
      <c r="B70" s="335" t="s">
        <v>242</v>
      </c>
      <c r="C70" s="335">
        <v>5</v>
      </c>
      <c r="D70" s="335">
        <v>-3</v>
      </c>
      <c r="E70" s="335"/>
      <c r="F70" s="332" t="s">
        <v>266</v>
      </c>
      <c r="G70" s="333"/>
      <c r="H70" s="333"/>
    </row>
    <row r="71" spans="1:8" ht="66">
      <c r="A71" s="335"/>
      <c r="B71" s="335"/>
      <c r="C71" s="335"/>
      <c r="D71" s="335"/>
      <c r="E71" s="335"/>
      <c r="F71" s="334" t="s">
        <v>267</v>
      </c>
      <c r="G71" s="333"/>
      <c r="H71" s="333"/>
    </row>
    <row r="72" spans="1:8" ht="13.2">
      <c r="A72" s="335">
        <v>10</v>
      </c>
      <c r="B72" s="335" t="s">
        <v>242</v>
      </c>
      <c r="C72" s="335">
        <v>5</v>
      </c>
      <c r="D72" s="335">
        <v>-4</v>
      </c>
      <c r="E72" s="335"/>
      <c r="F72" s="332" t="s">
        <v>268</v>
      </c>
      <c r="G72" s="333"/>
      <c r="H72" s="333"/>
    </row>
    <row r="73" spans="1:8" ht="39.6">
      <c r="A73" s="335"/>
      <c r="B73" s="335"/>
      <c r="C73" s="335"/>
      <c r="D73" s="335"/>
      <c r="E73" s="335"/>
      <c r="F73" s="334" t="s">
        <v>269</v>
      </c>
      <c r="G73" s="333"/>
      <c r="H73" s="333"/>
    </row>
    <row r="74" spans="1:8" ht="13.2">
      <c r="A74" s="335">
        <v>10</v>
      </c>
      <c r="B74" s="335" t="s">
        <v>242</v>
      </c>
      <c r="C74" s="335">
        <v>6</v>
      </c>
      <c r="D74" s="335"/>
      <c r="E74" s="335"/>
      <c r="F74" s="332" t="s">
        <v>270</v>
      </c>
      <c r="G74" s="333"/>
      <c r="H74" s="333"/>
    </row>
    <row r="75" spans="1:8" ht="171.6">
      <c r="A75" s="335"/>
      <c r="B75" s="335"/>
      <c r="C75" s="335"/>
      <c r="D75" s="335"/>
      <c r="E75" s="335"/>
      <c r="F75" s="334" t="s">
        <v>271</v>
      </c>
      <c r="G75" s="333"/>
      <c r="H75" s="333"/>
    </row>
    <row r="76" spans="1:8" ht="13.2">
      <c r="A76" s="335">
        <v>10</v>
      </c>
      <c r="B76" s="335" t="s">
        <v>242</v>
      </c>
      <c r="C76" s="335">
        <v>7</v>
      </c>
      <c r="D76" s="335"/>
      <c r="E76" s="335"/>
      <c r="F76" s="332" t="s">
        <v>272</v>
      </c>
      <c r="G76" s="333"/>
      <c r="H76" s="333"/>
    </row>
    <row r="77" spans="1:8" ht="145.2">
      <c r="A77" s="335"/>
      <c r="B77" s="335"/>
      <c r="C77" s="335"/>
      <c r="D77" s="335"/>
      <c r="E77" s="335"/>
      <c r="F77" s="334" t="s">
        <v>273</v>
      </c>
      <c r="G77" s="333"/>
      <c r="H77" s="333"/>
    </row>
    <row r="78" spans="1:8" ht="13.2">
      <c r="A78" s="335">
        <v>10</v>
      </c>
      <c r="B78" s="335" t="s">
        <v>242</v>
      </c>
      <c r="C78" s="335">
        <v>8</v>
      </c>
      <c r="D78" s="335"/>
      <c r="E78" s="335"/>
      <c r="F78" s="332" t="s">
        <v>274</v>
      </c>
      <c r="G78" s="333"/>
      <c r="H78" s="333"/>
    </row>
    <row r="79" spans="1:8" ht="198">
      <c r="A79" s="335"/>
      <c r="B79" s="335"/>
      <c r="C79" s="335"/>
      <c r="D79" s="335"/>
      <c r="E79" s="335"/>
      <c r="F79" s="334" t="s">
        <v>275</v>
      </c>
      <c r="G79" s="333"/>
      <c r="H79" s="333"/>
    </row>
    <row r="80" spans="1:8" ht="13.2">
      <c r="A80" s="335">
        <v>10</v>
      </c>
      <c r="B80" s="335" t="s">
        <v>242</v>
      </c>
      <c r="C80" s="335">
        <v>9</v>
      </c>
      <c r="D80" s="335"/>
      <c r="E80" s="335"/>
      <c r="F80" s="332" t="s">
        <v>276</v>
      </c>
      <c r="G80" s="333"/>
      <c r="H80" s="333"/>
    </row>
    <row r="81" spans="1:8" ht="145.2">
      <c r="A81" s="335"/>
      <c r="B81" s="335"/>
      <c r="C81" s="335"/>
      <c r="D81" s="335"/>
      <c r="E81" s="335"/>
      <c r="F81" s="334" t="s">
        <v>277</v>
      </c>
      <c r="G81" s="333"/>
      <c r="H81" s="333"/>
    </row>
    <row r="82" spans="1:8" ht="13.2">
      <c r="A82" s="335">
        <v>11</v>
      </c>
      <c r="B82" s="335" t="s">
        <v>242</v>
      </c>
      <c r="C82" s="335">
        <v>10</v>
      </c>
      <c r="D82" s="335"/>
      <c r="E82" s="335"/>
      <c r="F82" s="332" t="s">
        <v>278</v>
      </c>
      <c r="G82" s="333"/>
      <c r="H82" s="333"/>
    </row>
    <row r="83" spans="1:8" ht="158.4">
      <c r="A83" s="335"/>
      <c r="B83" s="335"/>
      <c r="C83" s="335"/>
      <c r="D83" s="335"/>
      <c r="E83" s="335"/>
      <c r="F83" s="334" t="s">
        <v>279</v>
      </c>
      <c r="G83" s="333"/>
      <c r="H83" s="333"/>
    </row>
    <row r="84" spans="1:8" ht="13.2">
      <c r="A84" s="335">
        <v>11</v>
      </c>
      <c r="B84" s="335" t="s">
        <v>242</v>
      </c>
      <c r="C84" s="335">
        <v>11</v>
      </c>
      <c r="D84" s="335"/>
      <c r="E84" s="335"/>
      <c r="F84" s="332" t="s">
        <v>280</v>
      </c>
      <c r="G84" s="333"/>
      <c r="H84" s="333"/>
    </row>
    <row r="85" spans="1:8" ht="13.2">
      <c r="A85" s="335">
        <v>11</v>
      </c>
      <c r="B85" s="335" t="s">
        <v>242</v>
      </c>
      <c r="C85" s="335">
        <v>11</v>
      </c>
      <c r="D85" s="335">
        <v>-1</v>
      </c>
      <c r="E85" s="335"/>
      <c r="F85" s="332" t="s">
        <v>281</v>
      </c>
      <c r="G85" s="333"/>
      <c r="H85" s="333"/>
    </row>
    <row r="86" spans="1:8" ht="105.6">
      <c r="A86" s="335"/>
      <c r="B86" s="335"/>
      <c r="C86" s="335"/>
      <c r="D86" s="335"/>
      <c r="E86" s="335"/>
      <c r="F86" s="334" t="s">
        <v>282</v>
      </c>
      <c r="G86" s="333"/>
      <c r="H86" s="333"/>
    </row>
    <row r="87" spans="1:8" ht="13.2">
      <c r="A87" s="335">
        <v>11</v>
      </c>
      <c r="B87" s="335" t="s">
        <v>242</v>
      </c>
      <c r="C87" s="335">
        <v>11</v>
      </c>
      <c r="D87" s="335">
        <v>-2</v>
      </c>
      <c r="E87" s="335"/>
      <c r="F87" s="332" t="s">
        <v>283</v>
      </c>
      <c r="G87" s="333"/>
      <c r="H87" s="333"/>
    </row>
    <row r="88" spans="1:8" ht="264">
      <c r="A88" s="335"/>
      <c r="B88" s="335"/>
      <c r="C88" s="335"/>
      <c r="D88" s="335"/>
      <c r="E88" s="335"/>
      <c r="F88" s="334" t="s">
        <v>284</v>
      </c>
      <c r="G88" s="333"/>
      <c r="H88" s="333"/>
    </row>
    <row r="89" spans="1:8" ht="13.2">
      <c r="A89" s="335">
        <v>12</v>
      </c>
      <c r="B89" s="335" t="s">
        <v>285</v>
      </c>
      <c r="C89" s="335">
        <v>1</v>
      </c>
      <c r="D89" s="335"/>
      <c r="E89" s="335"/>
      <c r="F89" s="332" t="s">
        <v>286</v>
      </c>
      <c r="G89" s="333"/>
      <c r="H89" s="333"/>
    </row>
    <row r="90" spans="1:8" ht="13.2">
      <c r="A90" s="335">
        <v>12</v>
      </c>
      <c r="B90" s="335" t="s">
        <v>285</v>
      </c>
      <c r="C90" s="335">
        <v>1</v>
      </c>
      <c r="D90" s="335">
        <v>-1</v>
      </c>
      <c r="E90" s="335"/>
      <c r="F90" s="332" t="s">
        <v>287</v>
      </c>
      <c r="G90" s="333"/>
      <c r="H90" s="333"/>
    </row>
    <row r="91" spans="1:8" ht="79.2">
      <c r="A91" s="335"/>
      <c r="B91" s="335"/>
      <c r="C91" s="335"/>
      <c r="D91" s="335"/>
      <c r="E91" s="335"/>
      <c r="F91" s="334" t="s">
        <v>288</v>
      </c>
      <c r="G91" s="333"/>
      <c r="H91" s="333"/>
    </row>
    <row r="92" spans="1:8" ht="13.2">
      <c r="A92" s="335">
        <v>12</v>
      </c>
      <c r="B92" s="335" t="s">
        <v>285</v>
      </c>
      <c r="C92" s="335">
        <v>1</v>
      </c>
      <c r="D92" s="335">
        <v>-2</v>
      </c>
      <c r="E92" s="335"/>
      <c r="F92" s="332" t="s">
        <v>289</v>
      </c>
      <c r="G92" s="333"/>
      <c r="H92" s="333"/>
    </row>
    <row r="93" spans="1:8" ht="184.8">
      <c r="A93" s="335"/>
      <c r="B93" s="335"/>
      <c r="C93" s="335"/>
      <c r="D93" s="335"/>
      <c r="E93" s="335"/>
      <c r="F93" s="334" t="s">
        <v>290</v>
      </c>
      <c r="G93" s="333"/>
      <c r="H93" s="333"/>
    </row>
    <row r="94" spans="1:8" ht="13.2">
      <c r="A94" s="335">
        <v>12</v>
      </c>
      <c r="B94" s="335" t="s">
        <v>285</v>
      </c>
      <c r="C94" s="335">
        <v>1</v>
      </c>
      <c r="D94" s="335">
        <v>-3</v>
      </c>
      <c r="E94" s="335"/>
      <c r="F94" s="332" t="s">
        <v>291</v>
      </c>
      <c r="G94" s="333"/>
      <c r="H94" s="333"/>
    </row>
    <row r="95" spans="1:8" ht="132">
      <c r="A95" s="335"/>
      <c r="B95" s="335"/>
      <c r="C95" s="335"/>
      <c r="D95" s="335"/>
      <c r="E95" s="335"/>
      <c r="F95" s="334" t="s">
        <v>292</v>
      </c>
      <c r="G95" s="333"/>
      <c r="H95" s="333"/>
    </row>
    <row r="96" spans="1:8" ht="13.2">
      <c r="A96" s="335">
        <v>12</v>
      </c>
      <c r="B96" s="335" t="s">
        <v>285</v>
      </c>
      <c r="C96" s="335">
        <v>1</v>
      </c>
      <c r="D96" s="335">
        <v>-4</v>
      </c>
      <c r="E96" s="335"/>
      <c r="F96" s="332" t="s">
        <v>293</v>
      </c>
      <c r="G96" s="333"/>
      <c r="H96" s="333"/>
    </row>
    <row r="97" spans="1:8" ht="369.6">
      <c r="A97" s="335"/>
      <c r="B97" s="335"/>
      <c r="C97" s="335"/>
      <c r="D97" s="335"/>
      <c r="E97" s="335"/>
      <c r="F97" s="334" t="s">
        <v>294</v>
      </c>
      <c r="G97" s="333"/>
      <c r="H97" s="333"/>
    </row>
    <row r="98" spans="1:8" ht="13.2">
      <c r="A98" s="335">
        <v>14</v>
      </c>
      <c r="B98" s="335" t="s">
        <v>285</v>
      </c>
      <c r="C98" s="335">
        <v>2</v>
      </c>
      <c r="D98" s="335"/>
      <c r="E98" s="335"/>
      <c r="F98" s="332" t="s">
        <v>295</v>
      </c>
      <c r="G98" s="333"/>
      <c r="H98" s="333"/>
    </row>
    <row r="99" spans="1:8" ht="13.2">
      <c r="A99" s="335">
        <v>14</v>
      </c>
      <c r="B99" s="335" t="s">
        <v>285</v>
      </c>
      <c r="C99" s="335">
        <v>2</v>
      </c>
      <c r="D99" s="335">
        <v>-1</v>
      </c>
      <c r="E99" s="335"/>
      <c r="F99" s="332" t="s">
        <v>296</v>
      </c>
      <c r="G99" s="333"/>
      <c r="H99" s="333"/>
    </row>
    <row r="100" spans="1:8" ht="274.5" customHeight="1">
      <c r="A100" s="335"/>
      <c r="B100" s="335"/>
      <c r="C100" s="335"/>
      <c r="D100" s="335"/>
      <c r="E100" s="335"/>
      <c r="F100" s="334" t="s">
        <v>297</v>
      </c>
      <c r="G100" s="333"/>
      <c r="H100" s="333"/>
    </row>
    <row r="101" spans="1:8" ht="13.2">
      <c r="A101" s="335">
        <v>14</v>
      </c>
      <c r="B101" s="335" t="s">
        <v>285</v>
      </c>
      <c r="C101" s="335">
        <v>2</v>
      </c>
      <c r="D101" s="335">
        <v>-2</v>
      </c>
      <c r="E101" s="335"/>
      <c r="F101" s="332" t="s">
        <v>298</v>
      </c>
      <c r="G101" s="332"/>
      <c r="H101" s="332"/>
    </row>
    <row r="102" spans="1:8" ht="231.75" customHeight="1">
      <c r="A102" s="335"/>
      <c r="B102" s="335"/>
      <c r="C102" s="335"/>
      <c r="D102" s="335"/>
      <c r="E102" s="335"/>
      <c r="F102" s="334" t="s">
        <v>299</v>
      </c>
      <c r="G102" s="332"/>
      <c r="H102" s="332"/>
    </row>
    <row r="103" spans="1:8" ht="13.2">
      <c r="A103" s="335">
        <v>15</v>
      </c>
      <c r="B103" s="335" t="s">
        <v>285</v>
      </c>
      <c r="C103" s="335">
        <v>3</v>
      </c>
      <c r="D103" s="335"/>
      <c r="E103" s="335"/>
      <c r="F103" s="332" t="s">
        <v>300</v>
      </c>
      <c r="G103" s="332"/>
      <c r="H103" s="332"/>
    </row>
    <row r="104" spans="1:8" ht="13.2">
      <c r="A104" s="335">
        <v>15</v>
      </c>
      <c r="B104" s="335" t="s">
        <v>285</v>
      </c>
      <c r="C104" s="335">
        <v>3</v>
      </c>
      <c r="D104" s="335">
        <v>-1</v>
      </c>
      <c r="E104" s="335"/>
      <c r="F104" s="332" t="s">
        <v>301</v>
      </c>
      <c r="G104" s="332"/>
      <c r="H104" s="332"/>
    </row>
    <row r="105" spans="1:8" ht="145.2">
      <c r="A105" s="335"/>
      <c r="B105" s="335"/>
      <c r="C105" s="335"/>
      <c r="D105" s="335"/>
      <c r="E105" s="335"/>
      <c r="F105" s="334" t="s">
        <v>302</v>
      </c>
      <c r="G105" s="332"/>
      <c r="H105" s="332"/>
    </row>
    <row r="106" spans="1:8" ht="250.8">
      <c r="A106" s="335"/>
      <c r="B106" s="335"/>
      <c r="C106" s="335"/>
      <c r="D106" s="335"/>
      <c r="E106" s="335"/>
      <c r="F106" s="334" t="s">
        <v>303</v>
      </c>
      <c r="G106" s="332"/>
      <c r="H106" s="332"/>
    </row>
    <row r="107" spans="1:8" ht="409.5" customHeight="1">
      <c r="A107" s="335"/>
      <c r="B107" s="335"/>
      <c r="C107" s="335"/>
      <c r="D107" s="335"/>
      <c r="E107" s="335"/>
      <c r="F107" s="334" t="s">
        <v>304</v>
      </c>
      <c r="G107" s="332"/>
      <c r="H107" s="332"/>
    </row>
    <row r="108" spans="1:8" ht="13.2">
      <c r="A108" s="335">
        <v>17</v>
      </c>
      <c r="B108" s="335" t="s">
        <v>285</v>
      </c>
      <c r="C108" s="335">
        <v>3</v>
      </c>
      <c r="D108" s="335">
        <v>-2</v>
      </c>
      <c r="E108" s="335"/>
      <c r="F108" s="332" t="s">
        <v>305</v>
      </c>
      <c r="G108" s="332"/>
      <c r="H108" s="332"/>
    </row>
    <row r="109" spans="1:8" ht="330">
      <c r="A109" s="335"/>
      <c r="B109" s="335"/>
      <c r="C109" s="335"/>
      <c r="D109" s="335"/>
      <c r="E109" s="335"/>
      <c r="F109" s="334" t="s">
        <v>306</v>
      </c>
      <c r="G109" s="332"/>
      <c r="H109" s="332"/>
    </row>
    <row r="110" spans="1:8" ht="13.2">
      <c r="A110" s="335">
        <v>17</v>
      </c>
      <c r="B110" s="335" t="s">
        <v>285</v>
      </c>
      <c r="C110" s="335">
        <v>3</v>
      </c>
      <c r="D110" s="335">
        <v>-3</v>
      </c>
      <c r="E110" s="335"/>
      <c r="F110" s="332" t="s">
        <v>307</v>
      </c>
      <c r="G110" s="332"/>
      <c r="H110" s="332"/>
    </row>
    <row r="111" spans="1:8" ht="39.6">
      <c r="A111" s="335"/>
      <c r="B111" s="335"/>
      <c r="C111" s="335"/>
      <c r="D111" s="335"/>
      <c r="E111" s="335"/>
      <c r="F111" s="334" t="s">
        <v>308</v>
      </c>
      <c r="G111" s="332"/>
      <c r="H111" s="332"/>
    </row>
    <row r="112" spans="1:8" ht="13.2">
      <c r="A112" s="335">
        <v>18</v>
      </c>
      <c r="B112" s="335" t="s">
        <v>285</v>
      </c>
      <c r="C112" s="335">
        <v>4</v>
      </c>
      <c r="D112" s="335"/>
      <c r="E112" s="335"/>
      <c r="F112" s="332" t="s">
        <v>309</v>
      </c>
      <c r="G112" s="332"/>
      <c r="H112" s="332"/>
    </row>
    <row r="113" spans="1:8" ht="66">
      <c r="A113" s="335"/>
      <c r="B113" s="335"/>
      <c r="C113" s="335"/>
      <c r="D113" s="335"/>
      <c r="E113" s="335"/>
      <c r="F113" s="334" t="s">
        <v>310</v>
      </c>
      <c r="G113" s="332"/>
      <c r="H113" s="332"/>
    </row>
    <row r="114" spans="1:8" ht="13.2">
      <c r="A114" s="335">
        <v>18</v>
      </c>
      <c r="B114" s="335" t="s">
        <v>285</v>
      </c>
      <c r="C114" s="335">
        <v>4</v>
      </c>
      <c r="D114" s="335">
        <v>-1</v>
      </c>
      <c r="E114" s="335"/>
      <c r="F114" s="332" t="s">
        <v>311</v>
      </c>
      <c r="G114" s="332"/>
      <c r="H114" s="332"/>
    </row>
    <row r="115" spans="1:8" ht="184.8">
      <c r="A115" s="335"/>
      <c r="B115" s="335"/>
      <c r="C115" s="335"/>
      <c r="D115" s="335"/>
      <c r="E115" s="335"/>
      <c r="F115" s="334" t="s">
        <v>312</v>
      </c>
      <c r="G115" s="332"/>
      <c r="H115" s="332"/>
    </row>
    <row r="116" spans="1:8" ht="13.2">
      <c r="A116" s="335">
        <v>18</v>
      </c>
      <c r="B116" s="335" t="s">
        <v>285</v>
      </c>
      <c r="C116" s="335">
        <v>4</v>
      </c>
      <c r="D116" s="335">
        <v>-2</v>
      </c>
      <c r="E116" s="335"/>
      <c r="F116" s="332" t="s">
        <v>313</v>
      </c>
      <c r="G116" s="332"/>
      <c r="H116" s="332"/>
    </row>
    <row r="117" spans="1:8" ht="158.4">
      <c r="A117" s="335"/>
      <c r="B117" s="335"/>
      <c r="C117" s="335"/>
      <c r="D117" s="335"/>
      <c r="E117" s="335"/>
      <c r="F117" s="334" t="s">
        <v>314</v>
      </c>
      <c r="G117" s="332"/>
      <c r="H117" s="332"/>
    </row>
    <row r="118" spans="1:8" ht="13.2">
      <c r="A118" s="335">
        <v>18</v>
      </c>
      <c r="B118" s="335" t="s">
        <v>285</v>
      </c>
      <c r="C118" s="335">
        <v>4</v>
      </c>
      <c r="D118" s="335">
        <v>-3</v>
      </c>
      <c r="E118" s="335"/>
      <c r="F118" s="332" t="s">
        <v>315</v>
      </c>
      <c r="G118" s="332"/>
      <c r="H118" s="332"/>
    </row>
    <row r="119" spans="1:8" ht="13.2">
      <c r="A119" s="335">
        <v>18</v>
      </c>
      <c r="B119" s="335" t="s">
        <v>285</v>
      </c>
      <c r="C119" s="335">
        <v>4</v>
      </c>
      <c r="D119" s="335">
        <v>-3</v>
      </c>
      <c r="E119" s="335" t="s">
        <v>218</v>
      </c>
      <c r="F119" s="332" t="s">
        <v>316</v>
      </c>
      <c r="G119" s="332"/>
      <c r="H119" s="332"/>
    </row>
    <row r="120" spans="1:8" ht="237.6">
      <c r="A120" s="335"/>
      <c r="B120" s="335"/>
      <c r="C120" s="335"/>
      <c r="D120" s="335"/>
      <c r="E120" s="335"/>
      <c r="F120" s="334" t="s">
        <v>317</v>
      </c>
      <c r="G120" s="332"/>
      <c r="H120" s="332"/>
    </row>
    <row r="121" spans="1:8" ht="13.2">
      <c r="A121" s="335">
        <v>19</v>
      </c>
      <c r="B121" s="335" t="s">
        <v>285</v>
      </c>
      <c r="C121" s="335">
        <v>4</v>
      </c>
      <c r="D121" s="335">
        <v>-3</v>
      </c>
      <c r="E121" s="335" t="s">
        <v>232</v>
      </c>
      <c r="F121" s="332" t="s">
        <v>318</v>
      </c>
      <c r="G121" s="332"/>
      <c r="H121" s="332"/>
    </row>
    <row r="122" spans="1:8" ht="52.8">
      <c r="A122" s="335"/>
      <c r="B122" s="335"/>
      <c r="C122" s="335"/>
      <c r="D122" s="335"/>
      <c r="E122" s="335"/>
      <c r="F122" s="334" t="s">
        <v>319</v>
      </c>
      <c r="G122" s="332"/>
      <c r="H122" s="332"/>
    </row>
    <row r="123" spans="1:8" ht="13.2">
      <c r="A123" s="335">
        <v>19</v>
      </c>
      <c r="B123" s="335" t="s">
        <v>285</v>
      </c>
      <c r="C123" s="335">
        <v>4</v>
      </c>
      <c r="D123" s="335">
        <v>-3</v>
      </c>
      <c r="E123" s="335" t="s">
        <v>235</v>
      </c>
      <c r="F123" s="334" t="s">
        <v>320</v>
      </c>
      <c r="G123" s="332"/>
      <c r="H123" s="332"/>
    </row>
    <row r="124" spans="1:8" ht="224.4">
      <c r="A124" s="335"/>
      <c r="B124" s="335"/>
      <c r="C124" s="335"/>
      <c r="D124" s="335"/>
      <c r="E124" s="335"/>
      <c r="F124" s="334" t="s">
        <v>321</v>
      </c>
      <c r="G124" s="332"/>
      <c r="H124" s="332"/>
    </row>
    <row r="125" spans="1:8" ht="26.4">
      <c r="A125" s="335">
        <v>19</v>
      </c>
      <c r="B125" s="335" t="s">
        <v>285</v>
      </c>
      <c r="C125" s="335">
        <v>4</v>
      </c>
      <c r="D125" s="335">
        <v>-3</v>
      </c>
      <c r="E125" s="335" t="s">
        <v>322</v>
      </c>
      <c r="F125" s="334" t="s">
        <v>323</v>
      </c>
      <c r="G125" s="332"/>
      <c r="H125" s="332"/>
    </row>
    <row r="126" spans="1:8" ht="158.4">
      <c r="A126" s="335"/>
      <c r="B126" s="335"/>
      <c r="C126" s="335"/>
      <c r="D126" s="335"/>
      <c r="E126" s="335"/>
      <c r="F126" s="334" t="s">
        <v>324</v>
      </c>
      <c r="G126" s="332"/>
      <c r="H126" s="332"/>
    </row>
    <row r="127" spans="1:8" ht="13.2">
      <c r="A127" s="335">
        <v>19</v>
      </c>
      <c r="B127" s="335" t="s">
        <v>285</v>
      </c>
      <c r="C127" s="335">
        <v>4</v>
      </c>
      <c r="D127" s="335">
        <v>-4</v>
      </c>
      <c r="E127" s="335"/>
      <c r="F127" s="332" t="s">
        <v>325</v>
      </c>
      <c r="G127" s="332"/>
      <c r="H127" s="332"/>
    </row>
    <row r="128" spans="1:8" ht="211.2">
      <c r="A128" s="335"/>
      <c r="B128" s="335"/>
      <c r="C128" s="335"/>
      <c r="D128" s="335"/>
      <c r="E128" s="335"/>
      <c r="F128" s="334" t="s">
        <v>326</v>
      </c>
      <c r="G128" s="332"/>
      <c r="H128" s="332"/>
    </row>
    <row r="129" spans="1:8" ht="13.2">
      <c r="A129" s="335">
        <v>20</v>
      </c>
      <c r="B129" s="335" t="s">
        <v>285</v>
      </c>
      <c r="C129" s="335">
        <v>4</v>
      </c>
      <c r="D129" s="335">
        <v>-5</v>
      </c>
      <c r="E129" s="335"/>
      <c r="F129" s="332" t="s">
        <v>327</v>
      </c>
      <c r="G129" s="332"/>
      <c r="H129" s="332"/>
    </row>
    <row r="130" spans="1:8" ht="13.2">
      <c r="A130" s="335">
        <v>20</v>
      </c>
      <c r="B130" s="335" t="s">
        <v>285</v>
      </c>
      <c r="C130" s="335">
        <v>4</v>
      </c>
      <c r="D130" s="335">
        <v>-5</v>
      </c>
      <c r="E130" s="335" t="s">
        <v>218</v>
      </c>
      <c r="F130" s="332" t="s">
        <v>328</v>
      </c>
      <c r="G130" s="332"/>
      <c r="H130" s="332"/>
    </row>
    <row r="131" spans="1:8" ht="303.6">
      <c r="A131" s="335"/>
      <c r="B131" s="335"/>
      <c r="C131" s="335"/>
      <c r="D131" s="335"/>
      <c r="E131" s="335"/>
      <c r="F131" s="334" t="s">
        <v>329</v>
      </c>
      <c r="G131" s="332"/>
      <c r="H131" s="332"/>
    </row>
    <row r="132" spans="1:8" ht="13.2">
      <c r="A132" s="335">
        <v>20</v>
      </c>
      <c r="B132" s="335" t="s">
        <v>285</v>
      </c>
      <c r="C132" s="335">
        <v>4</v>
      </c>
      <c r="D132" s="335">
        <v>-5</v>
      </c>
      <c r="E132" s="335" t="s">
        <v>232</v>
      </c>
      <c r="F132" s="332" t="s">
        <v>330</v>
      </c>
      <c r="G132" s="332"/>
      <c r="H132" s="332"/>
    </row>
    <row r="133" spans="1:8" ht="79.2">
      <c r="A133" s="335"/>
      <c r="B133" s="335"/>
      <c r="C133" s="335"/>
      <c r="D133" s="335"/>
      <c r="E133" s="335"/>
      <c r="F133" s="334" t="s">
        <v>331</v>
      </c>
      <c r="G133" s="332"/>
      <c r="H133" s="332"/>
    </row>
    <row r="134" spans="1:8" ht="13.2">
      <c r="A134" s="335">
        <v>20</v>
      </c>
      <c r="B134" s="335" t="s">
        <v>285</v>
      </c>
      <c r="C134" s="335">
        <v>4</v>
      </c>
      <c r="D134" s="335">
        <v>-6</v>
      </c>
      <c r="E134" s="335"/>
      <c r="F134" s="332" t="s">
        <v>332</v>
      </c>
      <c r="G134" s="332"/>
      <c r="H134" s="332"/>
    </row>
    <row r="135" spans="1:8" ht="132">
      <c r="A135" s="335"/>
      <c r="B135" s="335"/>
      <c r="C135" s="335"/>
      <c r="D135" s="335"/>
      <c r="E135" s="335"/>
      <c r="F135" s="334" t="s">
        <v>333</v>
      </c>
      <c r="G135" s="332"/>
      <c r="H135" s="332"/>
    </row>
    <row r="136" spans="1:8" ht="13.2">
      <c r="A136" s="335">
        <v>21</v>
      </c>
      <c r="B136" s="335" t="s">
        <v>285</v>
      </c>
      <c r="C136" s="335">
        <v>5</v>
      </c>
      <c r="D136" s="335"/>
      <c r="E136" s="335"/>
      <c r="F136" s="332" t="s">
        <v>334</v>
      </c>
      <c r="G136" s="332"/>
      <c r="H136" s="332"/>
    </row>
    <row r="137" spans="1:8" ht="39.6">
      <c r="A137" s="335"/>
      <c r="B137" s="335"/>
      <c r="C137" s="335"/>
      <c r="D137" s="335"/>
      <c r="E137" s="335"/>
      <c r="F137" s="334" t="s">
        <v>335</v>
      </c>
      <c r="G137" s="332"/>
      <c r="H137" s="332"/>
    </row>
    <row r="138" spans="1:8" ht="13.2">
      <c r="A138" s="335">
        <v>21</v>
      </c>
      <c r="B138" s="335" t="s">
        <v>285</v>
      </c>
      <c r="C138" s="335">
        <v>5</v>
      </c>
      <c r="D138" s="335">
        <v>-1</v>
      </c>
      <c r="E138" s="335"/>
      <c r="F138" s="332" t="s">
        <v>336</v>
      </c>
      <c r="G138" s="332"/>
      <c r="H138" s="332"/>
    </row>
    <row r="139" spans="1:8" ht="264">
      <c r="A139" s="335"/>
      <c r="B139" s="335"/>
      <c r="C139" s="335"/>
      <c r="D139" s="335"/>
      <c r="E139" s="335"/>
      <c r="F139" s="334" t="s">
        <v>337</v>
      </c>
      <c r="G139" s="332"/>
      <c r="H139" s="332"/>
    </row>
    <row r="140" spans="1:8" ht="13.2">
      <c r="A140" s="335">
        <v>21</v>
      </c>
      <c r="B140" s="335" t="s">
        <v>285</v>
      </c>
      <c r="C140" s="335">
        <v>5</v>
      </c>
      <c r="D140" s="335">
        <v>-2</v>
      </c>
      <c r="E140" s="335"/>
      <c r="F140" s="332" t="s">
        <v>338</v>
      </c>
      <c r="G140" s="332"/>
      <c r="H140" s="332"/>
    </row>
    <row r="141" spans="1:8" ht="92.4">
      <c r="A141" s="335"/>
      <c r="B141" s="335"/>
      <c r="C141" s="335"/>
      <c r="D141" s="335"/>
      <c r="E141" s="335"/>
      <c r="F141" s="334" t="s">
        <v>339</v>
      </c>
      <c r="G141" s="332"/>
      <c r="H141" s="332"/>
    </row>
    <row r="142" spans="1:8" ht="13.2">
      <c r="A142" s="335">
        <v>21</v>
      </c>
      <c r="B142" s="335" t="s">
        <v>285</v>
      </c>
      <c r="C142" s="335">
        <v>5</v>
      </c>
      <c r="D142" s="335">
        <v>-3</v>
      </c>
      <c r="E142" s="335"/>
      <c r="F142" s="332" t="s">
        <v>340</v>
      </c>
      <c r="G142" s="332"/>
      <c r="H142" s="332"/>
    </row>
    <row r="143" spans="1:8" ht="158.4">
      <c r="A143" s="335"/>
      <c r="B143" s="335"/>
      <c r="C143" s="335"/>
      <c r="D143" s="335"/>
      <c r="E143" s="335"/>
      <c r="F143" s="334" t="s">
        <v>341</v>
      </c>
      <c r="G143" s="332"/>
      <c r="H143" s="332"/>
    </row>
    <row r="144" spans="1:8" ht="13.2">
      <c r="A144" s="335">
        <v>21</v>
      </c>
      <c r="B144" s="335" t="s">
        <v>285</v>
      </c>
      <c r="C144" s="335">
        <v>5</v>
      </c>
      <c r="D144" s="335">
        <v>-4</v>
      </c>
      <c r="E144" s="335"/>
      <c r="F144" s="332" t="s">
        <v>332</v>
      </c>
      <c r="G144" s="332"/>
      <c r="H144" s="332"/>
    </row>
    <row r="145" spans="1:8" ht="277.2">
      <c r="A145" s="335"/>
      <c r="B145" s="335"/>
      <c r="C145" s="335"/>
      <c r="D145" s="335"/>
      <c r="E145" s="335"/>
      <c r="F145" s="334" t="s">
        <v>342</v>
      </c>
      <c r="G145" s="332"/>
      <c r="H145" s="332"/>
    </row>
    <row r="146" spans="1:8" ht="13.2">
      <c r="A146" s="335">
        <v>23</v>
      </c>
      <c r="B146" s="335" t="s">
        <v>343</v>
      </c>
      <c r="C146" s="335">
        <v>1</v>
      </c>
      <c r="D146" s="335"/>
      <c r="E146" s="335"/>
      <c r="F146" s="332" t="s">
        <v>286</v>
      </c>
      <c r="G146" s="332"/>
      <c r="H146" s="332"/>
    </row>
    <row r="147" spans="1:8" ht="18">
      <c r="A147" s="335">
        <v>23</v>
      </c>
      <c r="B147" s="335" t="s">
        <v>343</v>
      </c>
      <c r="C147" s="335">
        <v>1</v>
      </c>
      <c r="D147" s="335">
        <v>-1</v>
      </c>
      <c r="E147" s="337"/>
      <c r="F147" s="338" t="s">
        <v>344</v>
      </c>
      <c r="G147" s="332"/>
      <c r="H147" s="332"/>
    </row>
    <row r="148" spans="1:8" ht="66">
      <c r="A148" s="335"/>
      <c r="B148" s="335"/>
      <c r="C148" s="335"/>
      <c r="D148" s="335"/>
      <c r="E148" s="335"/>
      <c r="F148" s="334" t="s">
        <v>345</v>
      </c>
      <c r="G148" s="332"/>
      <c r="H148" s="332"/>
    </row>
    <row r="149" spans="1:8" ht="13.2">
      <c r="A149" s="335">
        <v>23</v>
      </c>
      <c r="B149" s="335" t="s">
        <v>343</v>
      </c>
      <c r="C149" s="335">
        <v>1</v>
      </c>
      <c r="D149" s="335">
        <v>-2</v>
      </c>
      <c r="E149" s="335"/>
      <c r="F149" s="332" t="s">
        <v>346</v>
      </c>
      <c r="G149" s="332"/>
      <c r="H149" s="332"/>
    </row>
    <row r="150" spans="1:8" ht="99.75" customHeight="1">
      <c r="A150" s="335"/>
      <c r="B150" s="335"/>
      <c r="C150" s="335"/>
      <c r="D150" s="335"/>
      <c r="E150" s="335"/>
      <c r="F150" s="334" t="s">
        <v>347</v>
      </c>
      <c r="G150" s="332"/>
      <c r="H150" s="332"/>
    </row>
    <row r="151" spans="1:8" ht="13.2">
      <c r="A151" s="335">
        <v>23</v>
      </c>
      <c r="B151" s="335" t="s">
        <v>343</v>
      </c>
      <c r="C151" s="335">
        <v>1</v>
      </c>
      <c r="D151" s="335">
        <v>-3</v>
      </c>
      <c r="E151" s="335"/>
      <c r="F151" s="332" t="s">
        <v>348</v>
      </c>
      <c r="G151" s="332"/>
      <c r="H151" s="332"/>
    </row>
    <row r="152" spans="1:8" ht="92.4">
      <c r="A152" s="335"/>
      <c r="B152" s="335"/>
      <c r="C152" s="335"/>
      <c r="D152" s="335"/>
      <c r="E152" s="335"/>
      <c r="F152" s="334" t="s">
        <v>349</v>
      </c>
      <c r="G152" s="332"/>
      <c r="H152" s="332"/>
    </row>
    <row r="153" spans="1:8" ht="13.2">
      <c r="A153" s="335">
        <v>23</v>
      </c>
      <c r="B153" s="335" t="s">
        <v>343</v>
      </c>
      <c r="C153" s="335">
        <v>1</v>
      </c>
      <c r="D153" s="335">
        <v>-4</v>
      </c>
      <c r="E153" s="335"/>
      <c r="F153" s="332" t="s">
        <v>350</v>
      </c>
      <c r="G153" s="332"/>
      <c r="H153" s="332"/>
    </row>
    <row r="154" spans="1:8" ht="250.8">
      <c r="A154" s="335"/>
      <c r="B154" s="335"/>
      <c r="C154" s="335"/>
      <c r="D154" s="335"/>
      <c r="E154" s="335"/>
      <c r="F154" s="334" t="s">
        <v>351</v>
      </c>
      <c r="G154" s="332"/>
      <c r="H154" s="332"/>
    </row>
    <row r="155" spans="1:8" ht="13.2">
      <c r="A155" s="335">
        <v>24</v>
      </c>
      <c r="B155" s="335" t="s">
        <v>343</v>
      </c>
      <c r="C155" s="335">
        <v>2</v>
      </c>
      <c r="D155" s="335"/>
      <c r="E155" s="335"/>
      <c r="F155" s="332" t="s">
        <v>352</v>
      </c>
      <c r="G155" s="332"/>
      <c r="H155" s="332"/>
    </row>
    <row r="156" spans="1:8" ht="79.2">
      <c r="A156" s="335"/>
      <c r="B156" s="335"/>
      <c r="C156" s="335"/>
      <c r="D156" s="335"/>
      <c r="E156" s="335"/>
      <c r="F156" s="334" t="s">
        <v>353</v>
      </c>
      <c r="G156" s="332"/>
      <c r="H156" s="332"/>
    </row>
    <row r="157" spans="1:8" ht="13.2">
      <c r="A157" s="335">
        <v>24</v>
      </c>
      <c r="B157" s="335" t="s">
        <v>343</v>
      </c>
      <c r="C157" s="335">
        <v>3</v>
      </c>
      <c r="D157" s="335"/>
      <c r="E157" s="335"/>
      <c r="F157" s="332" t="s">
        <v>354</v>
      </c>
      <c r="G157" s="332"/>
      <c r="H157" s="332"/>
    </row>
    <row r="158" spans="1:8" ht="39.6">
      <c r="A158" s="335"/>
      <c r="B158" s="335"/>
      <c r="C158" s="335"/>
      <c r="D158" s="335"/>
      <c r="E158" s="335"/>
      <c r="F158" s="334" t="s">
        <v>355</v>
      </c>
      <c r="G158" s="332"/>
      <c r="H158" s="332"/>
    </row>
    <row r="159" spans="1:8" ht="13.8">
      <c r="A159" s="335">
        <v>24</v>
      </c>
      <c r="B159" s="335" t="s">
        <v>343</v>
      </c>
      <c r="C159" s="335">
        <v>3</v>
      </c>
      <c r="D159" s="335">
        <v>-1</v>
      </c>
      <c r="E159" s="335"/>
      <c r="F159" s="338" t="s">
        <v>356</v>
      </c>
      <c r="G159" s="332"/>
      <c r="H159" s="332"/>
    </row>
    <row r="160" spans="1:8" ht="203.25" customHeight="1">
      <c r="A160" s="335"/>
      <c r="B160" s="335"/>
      <c r="C160" s="335"/>
      <c r="D160" s="335"/>
      <c r="E160" s="335"/>
      <c r="F160" s="334" t="s">
        <v>357</v>
      </c>
      <c r="G160" s="332"/>
      <c r="H160" s="332"/>
    </row>
    <row r="161" spans="1:8" ht="13.2">
      <c r="A161" s="335">
        <v>24</v>
      </c>
      <c r="B161" s="335" t="s">
        <v>343</v>
      </c>
      <c r="C161" s="335">
        <v>3</v>
      </c>
      <c r="D161" s="335">
        <v>-2</v>
      </c>
      <c r="E161" s="335"/>
      <c r="F161" s="332" t="s">
        <v>358</v>
      </c>
      <c r="G161" s="332"/>
      <c r="H161" s="332"/>
    </row>
    <row r="162" spans="1:8" ht="118.8">
      <c r="A162" s="335"/>
      <c r="B162" s="335"/>
      <c r="C162" s="335"/>
      <c r="D162" s="335"/>
      <c r="E162" s="335"/>
      <c r="F162" s="334" t="s">
        <v>359</v>
      </c>
      <c r="G162" s="332"/>
      <c r="H162" s="332"/>
    </row>
    <row r="163" spans="1:8" ht="13.2">
      <c r="A163" s="335">
        <v>24</v>
      </c>
      <c r="B163" s="335" t="s">
        <v>343</v>
      </c>
      <c r="C163" s="335">
        <v>3</v>
      </c>
      <c r="D163" s="335">
        <v>-2</v>
      </c>
      <c r="E163" s="335" t="s">
        <v>218</v>
      </c>
      <c r="F163" s="332" t="s">
        <v>360</v>
      </c>
      <c r="G163" s="332"/>
      <c r="H163" s="332"/>
    </row>
    <row r="164" spans="1:8" ht="39.6">
      <c r="A164" s="335"/>
      <c r="B164" s="335"/>
      <c r="C164" s="335"/>
      <c r="D164" s="335"/>
      <c r="E164" s="335"/>
      <c r="F164" s="334" t="s">
        <v>361</v>
      </c>
      <c r="G164" s="332"/>
      <c r="H164" s="332"/>
    </row>
    <row r="165" spans="1:8" ht="13.2">
      <c r="A165" s="335">
        <v>24</v>
      </c>
      <c r="B165" s="335" t="s">
        <v>343</v>
      </c>
      <c r="C165" s="335">
        <v>3</v>
      </c>
      <c r="D165" s="335">
        <v>-2</v>
      </c>
      <c r="E165" s="335" t="s">
        <v>232</v>
      </c>
      <c r="F165" s="332" t="s">
        <v>362</v>
      </c>
      <c r="G165" s="332"/>
      <c r="H165" s="332"/>
    </row>
    <row r="166" spans="1:8" ht="105.6">
      <c r="A166" s="335"/>
      <c r="B166" s="335"/>
      <c r="C166" s="335"/>
      <c r="D166" s="335"/>
      <c r="E166" s="335"/>
      <c r="F166" s="334" t="s">
        <v>363</v>
      </c>
      <c r="G166" s="332"/>
      <c r="H166" s="332"/>
    </row>
    <row r="167" spans="1:8" ht="13.2">
      <c r="A167" s="335">
        <v>25</v>
      </c>
      <c r="B167" s="335" t="s">
        <v>343</v>
      </c>
      <c r="C167" s="335">
        <v>3</v>
      </c>
      <c r="D167" s="335">
        <v>-2</v>
      </c>
      <c r="E167" s="335" t="s">
        <v>235</v>
      </c>
      <c r="F167" s="332" t="s">
        <v>364</v>
      </c>
      <c r="G167" s="332"/>
      <c r="H167" s="332"/>
    </row>
    <row r="168" spans="1:8" ht="118.8">
      <c r="A168" s="335"/>
      <c r="B168" s="335"/>
      <c r="C168" s="335"/>
      <c r="D168" s="335"/>
      <c r="E168" s="335"/>
      <c r="F168" s="334" t="s">
        <v>365</v>
      </c>
      <c r="G168" s="332"/>
      <c r="H168" s="332"/>
    </row>
    <row r="169" spans="1:8" ht="13.2">
      <c r="A169" s="335">
        <v>25</v>
      </c>
      <c r="B169" s="335" t="s">
        <v>343</v>
      </c>
      <c r="C169" s="335">
        <v>3</v>
      </c>
      <c r="D169" s="335">
        <v>-2</v>
      </c>
      <c r="E169" s="335" t="s">
        <v>322</v>
      </c>
      <c r="F169" s="332" t="s">
        <v>366</v>
      </c>
      <c r="G169" s="332"/>
      <c r="H169" s="332"/>
    </row>
    <row r="170" spans="1:8" ht="105.6">
      <c r="A170" s="335"/>
      <c r="B170" s="335"/>
      <c r="C170" s="335"/>
      <c r="D170" s="335"/>
      <c r="E170" s="335"/>
      <c r="F170" s="334" t="s">
        <v>367</v>
      </c>
      <c r="G170" s="332"/>
      <c r="H170" s="332"/>
    </row>
    <row r="171" spans="1:8" ht="13.2">
      <c r="A171" s="335">
        <v>25</v>
      </c>
      <c r="B171" s="335" t="s">
        <v>343</v>
      </c>
      <c r="C171" s="335">
        <v>4</v>
      </c>
      <c r="D171" s="335"/>
      <c r="E171" s="335"/>
      <c r="F171" s="332" t="s">
        <v>368</v>
      </c>
      <c r="G171" s="332"/>
      <c r="H171" s="332"/>
    </row>
    <row r="172" spans="1:8" ht="158.4">
      <c r="A172" s="335"/>
      <c r="B172" s="335"/>
      <c r="C172" s="335"/>
      <c r="D172" s="335"/>
      <c r="E172" s="335"/>
      <c r="F172" s="334" t="s">
        <v>369</v>
      </c>
      <c r="G172" s="332"/>
      <c r="H172" s="332"/>
    </row>
    <row r="173" spans="1:8" ht="13.2">
      <c r="A173" s="335">
        <v>25</v>
      </c>
      <c r="B173" s="335" t="s">
        <v>343</v>
      </c>
      <c r="C173" s="335">
        <v>5</v>
      </c>
      <c r="D173" s="335"/>
      <c r="E173" s="335"/>
      <c r="F173" s="332" t="s">
        <v>370</v>
      </c>
      <c r="G173" s="332"/>
      <c r="H173" s="332"/>
    </row>
    <row r="174" spans="1:8" ht="13.2">
      <c r="A174" s="335">
        <v>25</v>
      </c>
      <c r="B174" s="335" t="s">
        <v>343</v>
      </c>
      <c r="C174" s="335">
        <v>5</v>
      </c>
      <c r="D174" s="335">
        <v>-1</v>
      </c>
      <c r="E174" s="335"/>
      <c r="F174" s="332" t="s">
        <v>371</v>
      </c>
      <c r="G174" s="332"/>
      <c r="H174" s="332"/>
    </row>
    <row r="175" spans="1:8" ht="13.2">
      <c r="A175" s="335">
        <v>25</v>
      </c>
      <c r="B175" s="335" t="s">
        <v>343</v>
      </c>
      <c r="C175" s="335">
        <v>5</v>
      </c>
      <c r="D175" s="335">
        <v>-1</v>
      </c>
      <c r="E175" s="335" t="s">
        <v>218</v>
      </c>
      <c r="F175" s="334" t="s">
        <v>286</v>
      </c>
      <c r="G175" s="332"/>
      <c r="H175" s="332"/>
    </row>
    <row r="176" spans="1:8" ht="264">
      <c r="A176" s="335"/>
      <c r="B176" s="335"/>
      <c r="C176" s="335"/>
      <c r="D176" s="335"/>
      <c r="E176" s="335"/>
      <c r="F176" s="334" t="s">
        <v>373</v>
      </c>
      <c r="G176" s="332"/>
      <c r="H176" s="332"/>
    </row>
    <row r="177" spans="1:8" ht="13.2">
      <c r="A177" s="335">
        <v>26</v>
      </c>
      <c r="B177" s="335" t="s">
        <v>343</v>
      </c>
      <c r="C177" s="335">
        <v>5</v>
      </c>
      <c r="D177" s="335">
        <v>-1</v>
      </c>
      <c r="E177" s="335" t="s">
        <v>232</v>
      </c>
      <c r="F177" s="332" t="s">
        <v>374</v>
      </c>
      <c r="G177" s="332"/>
      <c r="H177" s="332"/>
    </row>
    <row r="178" spans="1:8" ht="92.4">
      <c r="A178" s="335"/>
      <c r="B178" s="335"/>
      <c r="C178" s="335"/>
      <c r="D178" s="335"/>
      <c r="E178" s="335"/>
      <c r="F178" s="334" t="s">
        <v>375</v>
      </c>
      <c r="G178" s="332"/>
      <c r="H178" s="332"/>
    </row>
    <row r="179" spans="1:8" ht="13.2">
      <c r="A179" s="335">
        <v>26</v>
      </c>
      <c r="B179" s="335" t="s">
        <v>343</v>
      </c>
      <c r="C179" s="335">
        <v>5</v>
      </c>
      <c r="D179" s="335">
        <v>-1</v>
      </c>
      <c r="E179" s="335" t="s">
        <v>235</v>
      </c>
      <c r="F179" s="332" t="s">
        <v>376</v>
      </c>
      <c r="G179" s="332"/>
      <c r="H179" s="332"/>
    </row>
    <row r="180" spans="1:8" ht="105.6">
      <c r="A180" s="335"/>
      <c r="B180" s="335"/>
      <c r="C180" s="335"/>
      <c r="D180" s="335"/>
      <c r="E180" s="335"/>
      <c r="F180" s="334" t="s">
        <v>377</v>
      </c>
      <c r="G180" s="332"/>
      <c r="H180" s="332"/>
    </row>
    <row r="181" spans="1:8" ht="13.2">
      <c r="A181" s="335">
        <v>26</v>
      </c>
      <c r="B181" s="335" t="s">
        <v>343</v>
      </c>
      <c r="C181" s="335">
        <v>5</v>
      </c>
      <c r="D181" s="335">
        <v>-2</v>
      </c>
      <c r="E181" s="335"/>
      <c r="F181" s="332" t="s">
        <v>378</v>
      </c>
      <c r="G181" s="332"/>
      <c r="H181" s="332"/>
    </row>
    <row r="182" spans="1:8" ht="13.2">
      <c r="A182" s="335">
        <v>26</v>
      </c>
      <c r="B182" s="335" t="s">
        <v>343</v>
      </c>
      <c r="C182" s="335">
        <v>5</v>
      </c>
      <c r="D182" s="335">
        <v>-2</v>
      </c>
      <c r="E182" s="335" t="s">
        <v>218</v>
      </c>
      <c r="F182" s="332" t="s">
        <v>286</v>
      </c>
      <c r="G182" s="332"/>
      <c r="H182" s="332"/>
    </row>
    <row r="183" spans="1:8" ht="316.8">
      <c r="A183" s="335"/>
      <c r="B183" s="335"/>
      <c r="C183" s="335"/>
      <c r="D183" s="335"/>
      <c r="E183" s="335"/>
      <c r="F183" s="334" t="s">
        <v>379</v>
      </c>
      <c r="G183" s="332"/>
      <c r="H183" s="332"/>
    </row>
    <row r="184" spans="1:8" ht="316.8">
      <c r="A184" s="335"/>
      <c r="B184" s="335"/>
      <c r="C184" s="335"/>
      <c r="D184" s="335"/>
      <c r="E184" s="335"/>
      <c r="F184" s="334" t="s">
        <v>380</v>
      </c>
      <c r="G184" s="332"/>
      <c r="H184" s="332"/>
    </row>
    <row r="185" spans="1:8" ht="277.2">
      <c r="A185" s="335"/>
      <c r="B185" s="335"/>
      <c r="C185" s="335"/>
      <c r="D185" s="335"/>
      <c r="E185" s="335"/>
      <c r="F185" s="334" t="s">
        <v>381</v>
      </c>
      <c r="G185" s="332"/>
      <c r="H185" s="332"/>
    </row>
    <row r="186" spans="1:8" ht="13.2">
      <c r="A186" s="335">
        <v>28</v>
      </c>
      <c r="B186" s="335" t="s">
        <v>343</v>
      </c>
      <c r="C186" s="335">
        <v>5</v>
      </c>
      <c r="D186" s="335">
        <v>-2</v>
      </c>
      <c r="E186" s="335" t="s">
        <v>232</v>
      </c>
      <c r="F186" s="332" t="s">
        <v>382</v>
      </c>
      <c r="G186" s="332"/>
      <c r="H186" s="332"/>
    </row>
    <row r="187" spans="1:8" ht="184.8">
      <c r="A187" s="335"/>
      <c r="B187" s="335"/>
      <c r="C187" s="335"/>
      <c r="D187" s="335"/>
      <c r="E187" s="335"/>
      <c r="F187" s="334" t="s">
        <v>383</v>
      </c>
      <c r="G187" s="332"/>
      <c r="H187" s="332"/>
    </row>
    <row r="188" spans="1:8" ht="13.2">
      <c r="A188" s="335">
        <v>28</v>
      </c>
      <c r="B188" s="335" t="s">
        <v>343</v>
      </c>
      <c r="C188" s="335">
        <v>5</v>
      </c>
      <c r="D188" s="335">
        <v>-2</v>
      </c>
      <c r="E188" s="335" t="s">
        <v>235</v>
      </c>
      <c r="F188" s="332" t="s">
        <v>384</v>
      </c>
      <c r="G188" s="332"/>
      <c r="H188" s="332"/>
    </row>
    <row r="189" spans="1:8" ht="105.6">
      <c r="A189" s="335"/>
      <c r="B189" s="335"/>
      <c r="C189" s="335"/>
      <c r="D189" s="335"/>
      <c r="E189" s="335"/>
      <c r="F189" s="334" t="s">
        <v>385</v>
      </c>
      <c r="G189" s="332"/>
      <c r="H189" s="332"/>
    </row>
    <row r="190" spans="1:8" ht="13.2">
      <c r="A190" s="335">
        <v>28</v>
      </c>
      <c r="B190" s="335" t="s">
        <v>343</v>
      </c>
      <c r="C190" s="335">
        <v>6</v>
      </c>
      <c r="D190" s="335"/>
      <c r="E190" s="335"/>
      <c r="F190" s="332" t="s">
        <v>386</v>
      </c>
      <c r="G190" s="332"/>
      <c r="H190" s="332"/>
    </row>
    <row r="191" spans="1:8" ht="79.2">
      <c r="A191" s="335"/>
      <c r="B191" s="335"/>
      <c r="C191" s="335"/>
      <c r="D191" s="335"/>
      <c r="E191" s="335"/>
      <c r="F191" s="334" t="s">
        <v>387</v>
      </c>
      <c r="G191" s="332"/>
      <c r="H191" s="332"/>
    </row>
    <row r="192" spans="1:8" ht="13.2">
      <c r="A192" s="335">
        <v>28</v>
      </c>
      <c r="B192" s="335" t="s">
        <v>343</v>
      </c>
      <c r="C192" s="335">
        <v>7</v>
      </c>
      <c r="D192" s="335"/>
      <c r="E192" s="335"/>
      <c r="F192" s="332" t="s">
        <v>388</v>
      </c>
      <c r="G192" s="332"/>
      <c r="H192" s="332"/>
    </row>
    <row r="193" spans="1:8" ht="39.6">
      <c r="A193" s="335"/>
      <c r="B193" s="335"/>
      <c r="C193" s="335"/>
      <c r="D193" s="335"/>
      <c r="E193" s="335"/>
      <c r="F193" s="334" t="s">
        <v>389</v>
      </c>
      <c r="G193" s="332"/>
      <c r="H193" s="332"/>
    </row>
    <row r="194" spans="1:8" ht="13.2">
      <c r="A194" s="335">
        <v>28</v>
      </c>
      <c r="B194" s="335" t="s">
        <v>343</v>
      </c>
      <c r="C194" s="335">
        <v>8</v>
      </c>
      <c r="D194" s="335"/>
      <c r="E194" s="335"/>
      <c r="F194" s="332" t="s">
        <v>332</v>
      </c>
      <c r="G194" s="332"/>
      <c r="H194" s="332"/>
    </row>
    <row r="195" spans="1:8" ht="237.6">
      <c r="A195" s="335"/>
      <c r="B195" s="335"/>
      <c r="C195" s="335"/>
      <c r="D195" s="335"/>
      <c r="E195" s="335"/>
      <c r="F195" s="334" t="s">
        <v>390</v>
      </c>
      <c r="G195" s="332"/>
      <c r="H195" s="332"/>
    </row>
    <row r="196" spans="1:8" ht="13.2">
      <c r="A196" s="335">
        <v>30</v>
      </c>
      <c r="B196" s="335" t="s">
        <v>391</v>
      </c>
      <c r="C196" s="335"/>
      <c r="D196" s="335">
        <v>-1</v>
      </c>
      <c r="E196" s="335"/>
      <c r="F196" s="332" t="s">
        <v>392</v>
      </c>
      <c r="G196" s="332"/>
      <c r="H196" s="332"/>
    </row>
    <row r="197" spans="1:8" ht="52.8">
      <c r="A197" s="335"/>
      <c r="B197" s="335"/>
      <c r="C197" s="335"/>
      <c r="D197" s="335"/>
      <c r="E197" s="335"/>
      <c r="F197" s="334" t="s">
        <v>393</v>
      </c>
      <c r="G197" s="332"/>
      <c r="H197" s="332"/>
    </row>
    <row r="198" spans="1:8" ht="13.2">
      <c r="A198" s="335">
        <v>31</v>
      </c>
      <c r="B198" s="335" t="s">
        <v>394</v>
      </c>
      <c r="C198" s="335"/>
      <c r="D198" s="335"/>
      <c r="E198" s="335"/>
      <c r="F198" s="332" t="s">
        <v>236</v>
      </c>
      <c r="G198" s="332"/>
      <c r="H198" s="332"/>
    </row>
    <row r="199" spans="1:8" ht="277.2">
      <c r="A199" s="335"/>
      <c r="B199" s="335"/>
      <c r="C199" s="335"/>
      <c r="D199" s="335"/>
      <c r="E199" s="335"/>
      <c r="F199" s="334" t="s">
        <v>395</v>
      </c>
      <c r="G199" s="332"/>
      <c r="H199" s="332"/>
    </row>
    <row r="200" spans="1:8" ht="13.2">
      <c r="A200" s="335">
        <v>32</v>
      </c>
      <c r="B200" s="335" t="s">
        <v>396</v>
      </c>
      <c r="C200" s="335">
        <v>1</v>
      </c>
      <c r="D200" s="335"/>
      <c r="E200" s="335"/>
      <c r="F200" s="332" t="s">
        <v>397</v>
      </c>
      <c r="G200" s="332"/>
      <c r="H200" s="332"/>
    </row>
    <row r="201" spans="1:8" ht="105.6">
      <c r="A201" s="335"/>
      <c r="B201" s="335"/>
      <c r="C201" s="335"/>
      <c r="D201" s="335"/>
      <c r="E201" s="335"/>
      <c r="F201" s="334" t="s">
        <v>398</v>
      </c>
      <c r="G201" s="332"/>
      <c r="H201" s="332"/>
    </row>
    <row r="202" spans="1:8" ht="13.2">
      <c r="A202" s="335">
        <v>32</v>
      </c>
      <c r="B202" s="335" t="s">
        <v>396</v>
      </c>
      <c r="C202" s="335">
        <v>2</v>
      </c>
      <c r="D202" s="335"/>
      <c r="E202" s="335"/>
      <c r="F202" s="332" t="s">
        <v>399</v>
      </c>
      <c r="G202" s="332"/>
      <c r="H202" s="332"/>
    </row>
    <row r="203" spans="1:8" ht="171.6">
      <c r="A203" s="335"/>
      <c r="B203" s="335"/>
      <c r="C203" s="335"/>
      <c r="D203" s="335"/>
      <c r="E203" s="335"/>
      <c r="F203" s="334" t="s">
        <v>400</v>
      </c>
      <c r="G203" s="332"/>
      <c r="H203" s="332"/>
    </row>
    <row r="204" spans="1:8" ht="13.2">
      <c r="A204" s="335">
        <v>32</v>
      </c>
      <c r="B204" s="335" t="s">
        <v>396</v>
      </c>
      <c r="C204" s="335">
        <v>3</v>
      </c>
      <c r="D204" s="335"/>
      <c r="E204" s="335"/>
      <c r="F204" s="332" t="s">
        <v>401</v>
      </c>
      <c r="G204" s="332"/>
      <c r="H204" s="332"/>
    </row>
    <row r="205" spans="1:8" ht="250.8">
      <c r="A205" s="335"/>
      <c r="B205" s="335"/>
      <c r="C205" s="335"/>
      <c r="D205" s="335"/>
      <c r="E205" s="335"/>
      <c r="F205" s="334" t="s">
        <v>402</v>
      </c>
      <c r="G205" s="332"/>
      <c r="H205" s="332"/>
    </row>
    <row r="206" spans="1:8" ht="13.2">
      <c r="A206" s="335">
        <v>33</v>
      </c>
      <c r="B206" s="335" t="s">
        <v>403</v>
      </c>
      <c r="C206" s="335">
        <v>1</v>
      </c>
      <c r="D206" s="335"/>
      <c r="E206" s="335"/>
      <c r="F206" s="332" t="s">
        <v>404</v>
      </c>
      <c r="G206" s="332"/>
      <c r="H206" s="332"/>
    </row>
    <row r="207" spans="1:8" ht="52.8">
      <c r="A207" s="335"/>
      <c r="B207" s="335"/>
      <c r="C207" s="335"/>
      <c r="D207" s="335"/>
      <c r="E207" s="335"/>
      <c r="F207" s="334" t="s">
        <v>405</v>
      </c>
      <c r="G207" s="332"/>
      <c r="H207" s="332"/>
    </row>
    <row r="208" spans="1:8" ht="13.2">
      <c r="A208" s="335">
        <v>33</v>
      </c>
      <c r="B208" s="335" t="s">
        <v>403</v>
      </c>
      <c r="C208" s="335">
        <v>1</v>
      </c>
      <c r="D208" s="335">
        <v>-1</v>
      </c>
      <c r="E208" s="335"/>
      <c r="F208" s="332" t="s">
        <v>287</v>
      </c>
      <c r="G208" s="332"/>
      <c r="H208" s="332"/>
    </row>
    <row r="209" spans="1:8" ht="92.4">
      <c r="A209" s="335"/>
      <c r="B209" s="335"/>
      <c r="C209" s="335"/>
      <c r="D209" s="335"/>
      <c r="E209" s="335"/>
      <c r="F209" s="334" t="s">
        <v>406</v>
      </c>
      <c r="G209" s="332"/>
      <c r="H209" s="332"/>
    </row>
    <row r="210" spans="1:8" ht="13.2">
      <c r="A210" s="335">
        <v>33</v>
      </c>
      <c r="B210" s="335" t="s">
        <v>403</v>
      </c>
      <c r="C210" s="335">
        <v>1</v>
      </c>
      <c r="D210" s="335">
        <v>-2</v>
      </c>
      <c r="E210" s="335"/>
      <c r="F210" s="332" t="s">
        <v>407</v>
      </c>
      <c r="G210" s="332"/>
      <c r="H210" s="332"/>
    </row>
    <row r="211" spans="1:8" ht="66">
      <c r="A211" s="335"/>
      <c r="B211" s="335"/>
      <c r="C211" s="335"/>
      <c r="D211" s="335"/>
      <c r="E211" s="335"/>
      <c r="F211" s="334" t="s">
        <v>408</v>
      </c>
      <c r="G211" s="332"/>
      <c r="H211" s="332"/>
    </row>
    <row r="212" spans="1:8" ht="13.2">
      <c r="A212" s="335">
        <v>33</v>
      </c>
      <c r="B212" s="335" t="s">
        <v>403</v>
      </c>
      <c r="C212" s="335">
        <v>1</v>
      </c>
      <c r="D212" s="335">
        <v>-3</v>
      </c>
      <c r="E212" s="335"/>
      <c r="F212" s="332" t="s">
        <v>409</v>
      </c>
      <c r="G212" s="332"/>
      <c r="H212" s="332"/>
    </row>
    <row r="213" spans="1:8" ht="171.6">
      <c r="A213" s="335"/>
      <c r="B213" s="335"/>
      <c r="C213" s="335"/>
      <c r="D213" s="335"/>
      <c r="E213" s="335"/>
      <c r="F213" s="334" t="s">
        <v>410</v>
      </c>
      <c r="G213" s="332"/>
      <c r="H213" s="332"/>
    </row>
    <row r="214" spans="1:8" ht="13.2">
      <c r="A214" s="335">
        <v>33</v>
      </c>
      <c r="B214" s="335" t="s">
        <v>403</v>
      </c>
      <c r="C214" s="335">
        <v>1</v>
      </c>
      <c r="D214" s="335">
        <v>-4</v>
      </c>
      <c r="E214" s="335"/>
      <c r="F214" s="332" t="s">
        <v>411</v>
      </c>
      <c r="G214" s="332"/>
      <c r="H214" s="332"/>
    </row>
    <row r="215" spans="1:8" ht="264">
      <c r="A215" s="335"/>
      <c r="B215" s="335"/>
      <c r="C215" s="335"/>
      <c r="D215" s="335"/>
      <c r="E215" s="335"/>
      <c r="F215" s="334" t="s">
        <v>412</v>
      </c>
      <c r="G215" s="332"/>
      <c r="H215" s="332"/>
    </row>
    <row r="216" spans="1:8" ht="13.2">
      <c r="A216" s="335">
        <v>34</v>
      </c>
      <c r="B216" s="335" t="s">
        <v>403</v>
      </c>
      <c r="C216" s="335">
        <v>1</v>
      </c>
      <c r="D216" s="335">
        <v>-5</v>
      </c>
      <c r="E216" s="335"/>
      <c r="F216" s="332" t="s">
        <v>413</v>
      </c>
      <c r="G216" s="332"/>
      <c r="H216" s="332"/>
    </row>
    <row r="217" spans="1:8" ht="52.8">
      <c r="A217" s="335"/>
      <c r="B217" s="335"/>
      <c r="C217" s="335"/>
      <c r="D217" s="335"/>
      <c r="E217" s="335"/>
      <c r="F217" s="334" t="s">
        <v>414</v>
      </c>
      <c r="G217" s="332"/>
      <c r="H217" s="332"/>
    </row>
    <row r="218" spans="1:8" ht="13.2">
      <c r="A218" s="335">
        <v>34</v>
      </c>
      <c r="B218" s="335" t="s">
        <v>403</v>
      </c>
      <c r="C218" s="335">
        <v>1</v>
      </c>
      <c r="D218" s="335">
        <v>-5</v>
      </c>
      <c r="E218" s="335" t="s">
        <v>218</v>
      </c>
      <c r="F218" s="332" t="s">
        <v>415</v>
      </c>
      <c r="G218" s="332"/>
      <c r="H218" s="332"/>
    </row>
    <row r="219" spans="1:8" ht="211.2">
      <c r="A219" s="335"/>
      <c r="B219" s="335"/>
      <c r="C219" s="335"/>
      <c r="D219" s="335"/>
      <c r="E219" s="335"/>
      <c r="F219" s="334" t="s">
        <v>416</v>
      </c>
      <c r="G219" s="332"/>
      <c r="H219" s="332"/>
    </row>
    <row r="220" spans="1:8" ht="13.2">
      <c r="A220" s="335">
        <v>34</v>
      </c>
      <c r="B220" s="335" t="s">
        <v>403</v>
      </c>
      <c r="C220" s="335">
        <v>1</v>
      </c>
      <c r="D220" s="335">
        <v>-5</v>
      </c>
      <c r="E220" s="335" t="s">
        <v>232</v>
      </c>
      <c r="F220" s="332" t="s">
        <v>417</v>
      </c>
      <c r="G220" s="332"/>
      <c r="H220" s="332"/>
    </row>
    <row r="221" spans="1:8" ht="132">
      <c r="A221" s="335"/>
      <c r="B221" s="335"/>
      <c r="C221" s="335"/>
      <c r="D221" s="335"/>
      <c r="E221" s="335"/>
      <c r="F221" s="334" t="s">
        <v>418</v>
      </c>
      <c r="G221" s="332"/>
      <c r="H221" s="332"/>
    </row>
    <row r="222" spans="1:8" ht="13.2">
      <c r="A222" s="335">
        <v>34</v>
      </c>
      <c r="B222" s="335" t="s">
        <v>403</v>
      </c>
      <c r="C222" s="335">
        <v>1</v>
      </c>
      <c r="D222" s="335">
        <v>-6</v>
      </c>
      <c r="E222" s="335"/>
      <c r="F222" s="332" t="s">
        <v>419</v>
      </c>
      <c r="G222" s="332"/>
      <c r="H222" s="332"/>
    </row>
    <row r="223" spans="1:8" ht="211.2">
      <c r="A223" s="335"/>
      <c r="B223" s="335"/>
      <c r="C223" s="335"/>
      <c r="D223" s="335"/>
      <c r="E223" s="335"/>
      <c r="F223" s="334" t="s">
        <v>420</v>
      </c>
      <c r="G223" s="332"/>
      <c r="H223" s="332"/>
    </row>
    <row r="224" spans="1:8" ht="13.2">
      <c r="A224" s="335">
        <v>35</v>
      </c>
      <c r="B224" s="335" t="s">
        <v>403</v>
      </c>
      <c r="C224" s="335">
        <v>2</v>
      </c>
      <c r="D224" s="335"/>
      <c r="E224" s="335"/>
      <c r="F224" s="332" t="s">
        <v>421</v>
      </c>
      <c r="G224" s="332"/>
      <c r="H224" s="332"/>
    </row>
    <row r="225" spans="1:8" ht="13.2">
      <c r="A225" s="335">
        <v>35</v>
      </c>
      <c r="B225" s="335" t="s">
        <v>403</v>
      </c>
      <c r="C225" s="335">
        <v>2</v>
      </c>
      <c r="D225" s="335">
        <v>-1</v>
      </c>
      <c r="E225" s="335"/>
      <c r="F225" s="332" t="s">
        <v>422</v>
      </c>
      <c r="G225" s="332"/>
      <c r="H225" s="332"/>
    </row>
    <row r="226" spans="1:8" ht="105.6">
      <c r="A226" s="335"/>
      <c r="B226" s="335"/>
      <c r="C226" s="335"/>
      <c r="D226" s="335"/>
      <c r="E226" s="335"/>
      <c r="F226" s="334" t="s">
        <v>423</v>
      </c>
      <c r="G226" s="332"/>
      <c r="H226" s="332"/>
    </row>
    <row r="227" spans="1:8" ht="13.2">
      <c r="A227" s="335">
        <v>35</v>
      </c>
      <c r="B227" s="335" t="s">
        <v>403</v>
      </c>
      <c r="C227" s="335">
        <v>2</v>
      </c>
      <c r="D227" s="335">
        <v>-2</v>
      </c>
      <c r="E227" s="335"/>
      <c r="F227" s="332" t="s">
        <v>424</v>
      </c>
      <c r="G227" s="332"/>
      <c r="H227" s="332"/>
    </row>
    <row r="228" spans="1:8" ht="250.8">
      <c r="A228" s="335"/>
      <c r="B228" s="335"/>
      <c r="C228" s="335"/>
      <c r="D228" s="335"/>
      <c r="E228" s="335"/>
      <c r="F228" s="334" t="s">
        <v>425</v>
      </c>
      <c r="G228" s="332"/>
      <c r="H228" s="332"/>
    </row>
    <row r="229" spans="1:8" ht="13.8">
      <c r="A229" s="335">
        <v>35</v>
      </c>
      <c r="B229" s="335" t="s">
        <v>403</v>
      </c>
      <c r="C229" s="335">
        <v>2</v>
      </c>
      <c r="D229" s="335">
        <v>-3</v>
      </c>
      <c r="E229" s="335"/>
      <c r="F229" s="338" t="s">
        <v>426</v>
      </c>
      <c r="G229" s="332"/>
      <c r="H229" s="332"/>
    </row>
    <row r="230" spans="1:8" ht="105.6">
      <c r="A230" s="335"/>
      <c r="B230" s="335"/>
      <c r="C230" s="335"/>
      <c r="D230" s="335"/>
      <c r="E230" s="335"/>
      <c r="F230" s="334" t="s">
        <v>427</v>
      </c>
      <c r="G230" s="332"/>
      <c r="H230" s="332"/>
    </row>
    <row r="231" spans="1:8" ht="13.8">
      <c r="A231" s="335">
        <v>36</v>
      </c>
      <c r="B231" s="335" t="s">
        <v>403</v>
      </c>
      <c r="C231" s="335">
        <v>2</v>
      </c>
      <c r="D231" s="335">
        <v>-4</v>
      </c>
      <c r="E231" s="335"/>
      <c r="F231" s="338" t="s">
        <v>428</v>
      </c>
      <c r="G231" s="332"/>
      <c r="H231" s="332"/>
    </row>
    <row r="232" spans="1:8" ht="237.6">
      <c r="A232" s="335"/>
      <c r="B232" s="335"/>
      <c r="C232" s="335"/>
      <c r="D232" s="335"/>
      <c r="E232" s="335"/>
      <c r="F232" s="334" t="s">
        <v>449</v>
      </c>
      <c r="G232" s="332"/>
      <c r="H232" s="332"/>
    </row>
    <row r="233" spans="1:8" ht="13.2">
      <c r="A233" s="335">
        <v>36</v>
      </c>
      <c r="B233" s="335" t="s">
        <v>403</v>
      </c>
      <c r="C233" s="335">
        <v>3</v>
      </c>
      <c r="D233" s="335"/>
      <c r="E233" s="335"/>
      <c r="F233" s="332" t="s">
        <v>429</v>
      </c>
      <c r="G233" s="332"/>
      <c r="H233" s="332"/>
    </row>
    <row r="234" spans="1:8" ht="13.2">
      <c r="A234" s="335">
        <v>36</v>
      </c>
      <c r="B234" s="335" t="s">
        <v>403</v>
      </c>
      <c r="C234" s="335">
        <v>3</v>
      </c>
      <c r="D234" s="335">
        <v>-1</v>
      </c>
      <c r="E234" s="335"/>
      <c r="F234" s="332" t="s">
        <v>430</v>
      </c>
      <c r="G234" s="332"/>
      <c r="H234" s="332"/>
    </row>
    <row r="235" spans="1:8" ht="290.4">
      <c r="A235" s="352"/>
      <c r="B235" s="352"/>
      <c r="C235" s="352"/>
      <c r="D235" s="352"/>
      <c r="E235" s="352"/>
      <c r="F235" s="344" t="s">
        <v>431</v>
      </c>
      <c r="G235" s="353"/>
      <c r="H235" s="353"/>
    </row>
    <row r="236" spans="1:8" ht="92.4">
      <c r="A236" s="354"/>
      <c r="B236" s="354"/>
      <c r="C236" s="354"/>
      <c r="D236" s="354"/>
      <c r="E236" s="354"/>
      <c r="F236" s="347" t="s">
        <v>432</v>
      </c>
      <c r="G236" s="348"/>
      <c r="H236" s="348"/>
    </row>
    <row r="237" spans="1:8" ht="13.2">
      <c r="A237" s="335">
        <v>37</v>
      </c>
      <c r="B237" s="335" t="s">
        <v>403</v>
      </c>
      <c r="C237" s="335">
        <v>3</v>
      </c>
      <c r="D237" s="335">
        <v>-2</v>
      </c>
      <c r="E237" s="335"/>
      <c r="F237" s="332" t="s">
        <v>433</v>
      </c>
      <c r="G237" s="333"/>
      <c r="H237" s="333"/>
    </row>
    <row r="238" spans="1:8" ht="79.2">
      <c r="A238" s="335"/>
      <c r="B238" s="335"/>
      <c r="C238" s="335"/>
      <c r="D238" s="335"/>
      <c r="E238" s="335"/>
      <c r="F238" s="334" t="s">
        <v>434</v>
      </c>
      <c r="G238" s="333"/>
      <c r="H238" s="333"/>
    </row>
    <row r="239" spans="1:8" ht="13.2">
      <c r="A239" s="335">
        <v>37</v>
      </c>
      <c r="B239" s="335" t="s">
        <v>403</v>
      </c>
      <c r="C239" s="335">
        <v>3</v>
      </c>
      <c r="D239" s="335">
        <v>-3</v>
      </c>
      <c r="E239" s="335"/>
      <c r="F239" s="332" t="s">
        <v>435</v>
      </c>
      <c r="G239" s="333"/>
      <c r="H239" s="333"/>
    </row>
    <row r="240" spans="1:8" ht="237.6">
      <c r="A240" s="335"/>
      <c r="B240" s="335"/>
      <c r="C240" s="335"/>
      <c r="D240" s="335"/>
      <c r="E240" s="335"/>
      <c r="F240" s="334" t="s">
        <v>436</v>
      </c>
      <c r="G240" s="333"/>
      <c r="H240" s="333"/>
    </row>
    <row r="241" spans="1:8" ht="13.2">
      <c r="A241" s="335">
        <v>37</v>
      </c>
      <c r="B241" s="335" t="s">
        <v>403</v>
      </c>
      <c r="C241" s="335">
        <v>3</v>
      </c>
      <c r="D241" s="335">
        <v>-4</v>
      </c>
      <c r="E241" s="335"/>
      <c r="F241" s="332" t="s">
        <v>437</v>
      </c>
      <c r="G241" s="333"/>
      <c r="H241" s="333"/>
    </row>
    <row r="242" spans="1:8" ht="92.4">
      <c r="A242" s="335"/>
      <c r="B242" s="335"/>
      <c r="C242" s="335"/>
      <c r="D242" s="335"/>
      <c r="E242" s="335"/>
      <c r="F242" s="334" t="s">
        <v>438</v>
      </c>
      <c r="G242" s="333"/>
      <c r="H242" s="333"/>
    </row>
    <row r="243" spans="1:8" ht="13.2">
      <c r="A243" s="335">
        <v>37</v>
      </c>
      <c r="B243" s="335" t="s">
        <v>403</v>
      </c>
      <c r="C243" s="335">
        <v>4</v>
      </c>
      <c r="D243" s="335"/>
      <c r="E243" s="335"/>
      <c r="F243" s="332" t="s">
        <v>230</v>
      </c>
      <c r="G243" s="333"/>
      <c r="H243" s="333"/>
    </row>
    <row r="244" spans="1:8" ht="13.2">
      <c r="A244" s="335">
        <v>37</v>
      </c>
      <c r="B244" s="335" t="s">
        <v>403</v>
      </c>
      <c r="C244" s="335">
        <v>4</v>
      </c>
      <c r="D244" s="335">
        <v>-1</v>
      </c>
      <c r="E244" s="335"/>
      <c r="F244" s="332" t="s">
        <v>439</v>
      </c>
      <c r="G244" s="333"/>
      <c r="H244" s="333"/>
    </row>
    <row r="245" spans="1:8" ht="118.8">
      <c r="A245" s="335"/>
      <c r="B245" s="335"/>
      <c r="C245" s="335"/>
      <c r="D245" s="335"/>
      <c r="E245" s="335"/>
      <c r="F245" s="334" t="s">
        <v>440</v>
      </c>
      <c r="G245" s="333"/>
      <c r="H245" s="333"/>
    </row>
    <row r="246" spans="1:8" ht="13.2">
      <c r="A246" s="335">
        <v>38</v>
      </c>
      <c r="B246" s="335" t="s">
        <v>403</v>
      </c>
      <c r="C246" s="335">
        <v>4</v>
      </c>
      <c r="D246" s="335">
        <v>-2</v>
      </c>
      <c r="E246" s="335"/>
      <c r="F246" s="332" t="s">
        <v>441</v>
      </c>
      <c r="G246" s="333"/>
      <c r="H246" s="333"/>
    </row>
    <row r="247" spans="1:8" ht="290.4">
      <c r="A247" s="335"/>
      <c r="B247" s="335"/>
      <c r="C247" s="335"/>
      <c r="D247" s="335"/>
      <c r="E247" s="335"/>
      <c r="F247" s="334" t="s">
        <v>442</v>
      </c>
      <c r="G247" s="333"/>
      <c r="H247" s="333"/>
    </row>
    <row r="248" spans="1:8" ht="13.2">
      <c r="A248" s="335">
        <v>38</v>
      </c>
      <c r="B248" s="335" t="s">
        <v>403</v>
      </c>
      <c r="C248" s="335">
        <v>4</v>
      </c>
      <c r="D248" s="335">
        <v>-3</v>
      </c>
      <c r="E248" s="335"/>
      <c r="F248" s="332" t="s">
        <v>443</v>
      </c>
      <c r="G248" s="333"/>
      <c r="H248" s="333"/>
    </row>
    <row r="249" spans="1:8" ht="198">
      <c r="A249" s="335"/>
      <c r="B249" s="335"/>
      <c r="C249" s="335"/>
      <c r="D249" s="335"/>
      <c r="E249" s="335"/>
      <c r="F249" s="334" t="s">
        <v>444</v>
      </c>
      <c r="G249" s="333"/>
      <c r="H249" s="333"/>
    </row>
    <row r="250" spans="1:8" ht="13.2">
      <c r="A250" s="335">
        <v>38</v>
      </c>
      <c r="B250" s="335" t="s">
        <v>403</v>
      </c>
      <c r="C250" s="335">
        <v>4</v>
      </c>
      <c r="D250" s="335">
        <v>-4</v>
      </c>
      <c r="E250" s="335"/>
      <c r="F250" s="332" t="s">
        <v>445</v>
      </c>
      <c r="G250" s="333"/>
      <c r="H250" s="333"/>
    </row>
    <row r="251" spans="1:8" ht="66">
      <c r="A251" s="335"/>
      <c r="B251" s="335"/>
      <c r="C251" s="335"/>
      <c r="D251" s="335"/>
      <c r="E251" s="335"/>
      <c r="F251" s="334" t="s">
        <v>446</v>
      </c>
      <c r="G251" s="333"/>
      <c r="H251" s="333"/>
    </row>
    <row r="252" spans="1:8" ht="13.2">
      <c r="A252" s="335">
        <v>38</v>
      </c>
      <c r="B252" s="335" t="s">
        <v>403</v>
      </c>
      <c r="C252" s="335">
        <v>4</v>
      </c>
      <c r="D252" s="335">
        <v>-5</v>
      </c>
      <c r="E252" s="335"/>
      <c r="F252" s="332" t="s">
        <v>447</v>
      </c>
      <c r="G252" s="333"/>
      <c r="H252" s="333"/>
    </row>
    <row r="253" spans="1:8" ht="198">
      <c r="A253" s="335"/>
      <c r="B253" s="335"/>
      <c r="C253" s="335"/>
      <c r="D253" s="335"/>
      <c r="E253" s="335"/>
      <c r="F253" s="334" t="s">
        <v>448</v>
      </c>
      <c r="G253" s="333"/>
      <c r="H253" s="333"/>
    </row>
    <row r="254" spans="1:6" ht="13.2">
      <c r="A254" s="339"/>
      <c r="B254" s="340"/>
      <c r="C254" s="340"/>
      <c r="D254" s="340"/>
      <c r="E254" s="340"/>
      <c r="F254" s="341"/>
    </row>
    <row r="255" spans="6:6" ht="13.2">
      <c r="F255" s="342"/>
    </row>
  </sheetData>
  <mergeCells count="6">
    <mergeCell ref="A2:H2"/>
    <mergeCell ref="A3:H4"/>
    <mergeCell ref="A6:E6"/>
    <mergeCell ref="F6:F7"/>
    <mergeCell ref="G6:G7"/>
    <mergeCell ref="H6:H7"/>
  </mergeCells>
  <pageMargins left="0.708661417322835" right="0.708661417322835" top="0.748031496062992" bottom="0.748031496062992" header="0.31496062992126" footer="0.31496062992126"/>
  <pageSetup orientation="portrait" paperSize="9" scale="68" r:id="rId2"/>
  <rowBreaks count="21" manualBreakCount="21">
    <brk id="15" max="16383" man="1"/>
    <brk id="23" max="16383" man="1"/>
    <brk id="36" max="16383" man="1"/>
    <brk id="46" max="16383" man="1"/>
    <brk id="55" max="16383" man="1"/>
    <brk id="63" max="16383" man="1"/>
    <brk id="75" max="16383" man="1"/>
    <brk id="84" max="16383" man="1"/>
    <brk id="93" max="16383" man="1"/>
    <brk id="98" max="16383" man="1"/>
    <brk id="105" max="7" man="1"/>
    <brk id="109" max="16383" man="1"/>
    <brk id="122" max="16383" man="1"/>
    <brk id="131" max="16383" man="1"/>
    <brk id="143" max="16383" man="1"/>
    <brk id="156" max="16383" man="1"/>
    <brk id="172" max="16383" man="1"/>
    <brk id="203" max="16383" man="1"/>
    <brk id="215" max="16383" man="1"/>
    <brk id="226" max="16383" man="1"/>
    <brk id="247" max="16383" man="1"/>
  </rowBreaks>
  <drawing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8</vt:i4>
      </vt:variant>
    </vt:vector>
  </HeadingPairs>
  <TitlesOfParts>
    <vt:vector size="8" baseType="lpstr">
      <vt:lpstr>1-1a財務三表</vt:lpstr>
      <vt:lpstr>1-1b財務三表</vt:lpstr>
      <vt:lpstr>1-2財務三表 (任意事業)</vt:lpstr>
      <vt:lpstr>2公共施設等運営事業におけるサービス対価</vt:lpstr>
      <vt:lpstr>3改築提案書</vt:lpstr>
      <vt:lpstr>4附帯事業</vt:lpstr>
      <vt:lpstr>5実績を示す書類</vt:lpstr>
      <vt:lpstr>6要求水準項目チェックシート</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